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370" tabRatio="818" firstSheet="2" activeTab="2"/>
  </bookViews>
  <sheets>
    <sheet name="附件1一般预算指标清理" sheetId="1" state="hidden" r:id="rId1"/>
    <sheet name="附件2基金指标清理" sheetId="2" state="hidden" r:id="rId2"/>
    <sheet name="附件1基本支出（一）" sheetId="3" r:id="rId3"/>
    <sheet name="附件2基本支出（二）" sheetId="4" r:id="rId4"/>
    <sheet name="附件3项目支出" sheetId="5" r:id="rId5"/>
    <sheet name="附件5政府采购调整表" sheetId="6" r:id="rId6"/>
  </sheets>
  <definedNames>
    <definedName name="_xlnm._FilterDatabase" localSheetId="0" hidden="1">'附件1一般预算指标清理'!$A$7:$Q$45</definedName>
    <definedName name="_xlnm._FilterDatabase" localSheetId="3" hidden="1">'附件2基本支出（二）'!$A$7:$IV$8</definedName>
    <definedName name="_xlnm.Print_Area" localSheetId="2">'附件1基本支出（一）'!$A$1:$AL$8</definedName>
    <definedName name="_xlnm.Print_Area" localSheetId="3">'附件2基本支出（二）'!$A$1:$T$8</definedName>
    <definedName name="_xlnm.Print_Area" localSheetId="1">'附件2基金指标清理'!$A$1:$P$8</definedName>
    <definedName name="_xlnm.Print_Area" localSheetId="4">'附件3项目支出'!$A$1:$BQ$7</definedName>
    <definedName name="_xlnm.Print_Area" localSheetId="5">'附件5政府采购调整表'!$A$1:$X$29</definedName>
    <definedName name="_xlnm.Print_Titles" localSheetId="2">'附件1基本支出（一）'!$1:7</definedName>
    <definedName name="_xlnm.Print_Titles" localSheetId="0">'附件1一般预算指标清理'!$1:6</definedName>
    <definedName name="_xlnm.Print_Titles" localSheetId="3">'附件2基本支出（二）'!$1:6</definedName>
    <definedName name="_xlnm.Print_Titles" localSheetId="4">'附件3项目支出'!$2:7</definedName>
    <definedName name="_xlnm.Print_Titles" localSheetId="5">'附件5政府采购调整表'!$1:7</definedName>
  </definedNames>
  <calcPr fullCalcOnLoad="1"/>
</workbook>
</file>

<file path=xl/sharedStrings.xml><?xml version="1.0" encoding="utf-8"?>
<sst xmlns="http://schemas.openxmlformats.org/spreadsheetml/2006/main" count="683" uniqueCount="340">
  <si>
    <t>附件7：</t>
  </si>
  <si>
    <t>2016年政府采购预算调整表</t>
  </si>
  <si>
    <t>对应项目名称</t>
  </si>
  <si>
    <t>采购目录</t>
  </si>
  <si>
    <t>规格
要求</t>
  </si>
  <si>
    <t>年初采购计划预算数</t>
  </si>
  <si>
    <t>追加（+）减（-）</t>
  </si>
  <si>
    <t>调整后政府采购预算数</t>
  </si>
  <si>
    <t>数量</t>
  </si>
  <si>
    <t>金额
（万元）</t>
  </si>
  <si>
    <t>资金来源（万元）</t>
  </si>
  <si>
    <t>代码</t>
  </si>
  <si>
    <t>名称</t>
  </si>
  <si>
    <t>计量
单位</t>
  </si>
  <si>
    <t>一般公共预算拨款</t>
  </si>
  <si>
    <t>基金预算财政拨款</t>
  </si>
  <si>
    <t>教育收费等纳入财政专户管理资金拨款</t>
  </si>
  <si>
    <t>其他收入</t>
  </si>
  <si>
    <t>结存单位实体账户结余结转资金</t>
  </si>
  <si>
    <t>结转财政应返还额度</t>
  </si>
  <si>
    <t>其中：原预算外纳入预算内</t>
  </si>
  <si>
    <t>公共财政预算拨款</t>
  </si>
  <si>
    <t>教育收费等纳入财政专户</t>
  </si>
  <si>
    <t>台式计算机</t>
  </si>
  <si>
    <t>台</t>
  </si>
  <si>
    <t>A0206180203</t>
  </si>
  <si>
    <t>A02010104</t>
  </si>
  <si>
    <t>其他安全设备</t>
  </si>
  <si>
    <t>套</t>
  </si>
  <si>
    <t>批</t>
  </si>
  <si>
    <t>个</t>
  </si>
  <si>
    <t>视频监控设备</t>
  </si>
  <si>
    <t>以太网交换机</t>
  </si>
  <si>
    <t>金属质柜类</t>
  </si>
  <si>
    <t>A020206</t>
  </si>
  <si>
    <t>A02091107</t>
  </si>
  <si>
    <t>金属骨架为主的椅凳类</t>
  </si>
  <si>
    <t>A02091001</t>
  </si>
  <si>
    <t>激光打印机</t>
  </si>
  <si>
    <t>联想一般台式电脑</t>
  </si>
  <si>
    <t>安全防火门</t>
  </si>
  <si>
    <t>A02010399</t>
  </si>
  <si>
    <t>教学楼普通防火门69个，宿舍及卫生间不锈钢122个</t>
  </si>
  <si>
    <t>综合楼（一）地板砖铺设</t>
  </si>
  <si>
    <t>A10030701</t>
  </si>
  <si>
    <t>瓷质砖</t>
  </si>
  <si>
    <t>墙裙及墙壁约5000平方米</t>
  </si>
  <si>
    <t>平方米</t>
  </si>
  <si>
    <t>A10030808</t>
  </si>
  <si>
    <t>水磨石建筑制成品</t>
  </si>
  <si>
    <t>地面部分约5000平方米</t>
  </si>
  <si>
    <t>食堂天然气改造工程</t>
  </si>
  <si>
    <t>B021301</t>
  </si>
  <si>
    <t>市内燃气管道铺设</t>
  </si>
  <si>
    <t>管道铺设及灶具</t>
  </si>
  <si>
    <t>食堂碗柜</t>
  </si>
  <si>
    <t>A060503</t>
  </si>
  <si>
    <t>64格不锈钢结构</t>
  </si>
  <si>
    <t>图书馆设备购置（福乐书屋）</t>
  </si>
  <si>
    <t>A0201060806</t>
  </si>
  <si>
    <t>非接触式智能卡读写机(图书室门禁)</t>
  </si>
  <si>
    <t>电子阅报机、电子扫描机等设备</t>
  </si>
  <si>
    <t>教室多媒体设备购置</t>
  </si>
  <si>
    <t>电子白板</t>
  </si>
  <si>
    <t>电子黑板等</t>
  </si>
  <si>
    <t>教室监控设备购置及安装</t>
  </si>
  <si>
    <t>监控设备（含探头、主机、交换机等）</t>
  </si>
  <si>
    <t>设备购置（一般台式电脑）</t>
  </si>
  <si>
    <t>设备购置（黑白激光打印机）</t>
  </si>
  <si>
    <t>A0201060102</t>
  </si>
  <si>
    <t>惠普黑白激光打印机</t>
  </si>
  <si>
    <t>监控室设备购置（电视机）</t>
  </si>
  <si>
    <t>普通电视设备</t>
  </si>
  <si>
    <t>TCL42寸液晶电视</t>
  </si>
  <si>
    <t>保安室设备购置（空调）</t>
  </si>
  <si>
    <t>空调机（挂式）</t>
  </si>
  <si>
    <t>1.5P挂式空调</t>
  </si>
  <si>
    <t>三楼会议室及功能室设备购置（空调)</t>
  </si>
  <si>
    <t>空调机（立式）</t>
  </si>
  <si>
    <t>3P立式空调</t>
  </si>
  <si>
    <t>五楼会议室及食堂三楼设备购置（空调）</t>
  </si>
  <si>
    <t>5P立式空调</t>
  </si>
  <si>
    <t>校园广播设备购置及安装</t>
  </si>
  <si>
    <t>B060207</t>
  </si>
  <si>
    <t>广播系统工程</t>
  </si>
  <si>
    <t>音响及其他播放设备等</t>
  </si>
  <si>
    <t>设备购置（交换机）</t>
  </si>
  <si>
    <t>A0201020201</t>
  </si>
  <si>
    <t>千兆网管型三层交换机</t>
  </si>
  <si>
    <t>莆田市特殊教育学校 汇总</t>
  </si>
  <si>
    <t>[203220]莆田市特殊教育学校</t>
  </si>
  <si>
    <t>学生宿舍床及储物柜</t>
  </si>
  <si>
    <t>储物柜220个</t>
  </si>
  <si>
    <t>木制床类</t>
  </si>
  <si>
    <t>学生双层实木床(90cm*200cm)220套</t>
  </si>
  <si>
    <t>学生课桌椅和会议室桌椅</t>
  </si>
  <si>
    <t>学生课桌椅230套</t>
  </si>
  <si>
    <t>会议室桌椅90套</t>
  </si>
  <si>
    <t>[203220]莆田市特殊教育学校 汇总</t>
  </si>
  <si>
    <t>附件1：</t>
  </si>
  <si>
    <t>2016年市本级一般公共预算指标清理表</t>
  </si>
  <si>
    <t>单位：万元（保留两位小数）</t>
  </si>
  <si>
    <t>业务
科室</t>
  </si>
  <si>
    <t>支出功能分类科目</t>
  </si>
  <si>
    <t>项目名称</t>
  </si>
  <si>
    <t>指标文号</t>
  </si>
  <si>
    <t>清理收回金额</t>
  </si>
  <si>
    <t>备注</t>
  </si>
  <si>
    <t>科目编码</t>
  </si>
  <si>
    <t>科目名称</t>
  </si>
  <si>
    <t>合计</t>
  </si>
  <si>
    <t>市本级</t>
  </si>
  <si>
    <t>上级补助</t>
  </si>
  <si>
    <t>类</t>
  </si>
  <si>
    <t>款</t>
  </si>
  <si>
    <t>项</t>
  </si>
  <si>
    <t>小计</t>
  </si>
  <si>
    <t>2016年
基本支出</t>
  </si>
  <si>
    <t>2015年基本支出</t>
  </si>
  <si>
    <t>2015年项目支出</t>
  </si>
  <si>
    <t>2016年</t>
  </si>
  <si>
    <t>2015年</t>
  </si>
  <si>
    <t>2014年及以前年度</t>
  </si>
  <si>
    <t>行政政法科</t>
  </si>
  <si>
    <t>公共安全支出</t>
  </si>
  <si>
    <t>公安</t>
  </si>
  <si>
    <t>行政运行</t>
  </si>
  <si>
    <t>公用经费（工会经费40%）</t>
  </si>
  <si>
    <t>莆市财行【2015】99号</t>
  </si>
  <si>
    <t>人员基本支出</t>
  </si>
  <si>
    <t>莆市财行【2015】11号</t>
  </si>
  <si>
    <t>一般公共服务支出</t>
  </si>
  <si>
    <t>纪检监察事务</t>
  </si>
  <si>
    <t>工会经费</t>
  </si>
  <si>
    <t>莆市财预5号</t>
  </si>
  <si>
    <t>发展与改革事务</t>
  </si>
  <si>
    <t>公用经费</t>
  </si>
  <si>
    <t>莆市财预【2015】5号</t>
  </si>
  <si>
    <t>政府办公厅(室)及相关机构事务</t>
  </si>
  <si>
    <t>人员经费（养老保险及工资）</t>
  </si>
  <si>
    <t>宗教事务</t>
  </si>
  <si>
    <t>一般行政管理事务</t>
  </si>
  <si>
    <t>工作经费</t>
  </si>
  <si>
    <t>莆市财预表【2015】42号</t>
  </si>
  <si>
    <t>经建科</t>
  </si>
  <si>
    <t>国土海洋气象等支出</t>
  </si>
  <si>
    <t>国土资源事务</t>
  </si>
  <si>
    <t>国土整治</t>
  </si>
  <si>
    <t>2015年土地整理复垦开发专项资金</t>
  </si>
  <si>
    <t>闽财建指［2015］58号</t>
  </si>
  <si>
    <t>2015年第二批土地整理复垦开发专项资金</t>
  </si>
  <si>
    <t>闽财建指［2015］134号</t>
  </si>
  <si>
    <t>交通运输支出</t>
  </si>
  <si>
    <t>公路水路运输</t>
  </si>
  <si>
    <t>提前退休人员待遇补助</t>
  </si>
  <si>
    <t>莆财建[2016]22号</t>
  </si>
  <si>
    <t>林文辉9月份正式退休，提前退休人员待遇补助调减0.78万元。</t>
  </si>
  <si>
    <t>事业运行</t>
  </si>
  <si>
    <t>2015年度市直行政（参公）及全额事业单位未休年休报酬</t>
  </si>
  <si>
    <t>莆财预[2016]8号</t>
  </si>
  <si>
    <t>遗属生活补助</t>
  </si>
  <si>
    <t>莆财建【2016】26号</t>
  </si>
  <si>
    <t>年初预算13.17万元，预计全年应发数11.78万元</t>
  </si>
  <si>
    <t>农业</t>
  </si>
  <si>
    <t>农林水支出</t>
  </si>
  <si>
    <t>科技转化与推广服务</t>
  </si>
  <si>
    <t>农机推广及购机补贴工作补贴</t>
  </si>
  <si>
    <t>莆市财农【2015】8号</t>
  </si>
  <si>
    <t>执法监管</t>
  </si>
  <si>
    <t>农机安全监理经费</t>
  </si>
  <si>
    <t>莆市财农【2015】9号</t>
  </si>
  <si>
    <t>外经科</t>
  </si>
  <si>
    <t>商业服务业等支出</t>
  </si>
  <si>
    <t>商业流通事务</t>
  </si>
  <si>
    <t>其他商业流通事务支出</t>
  </si>
  <si>
    <t>2013年县级肉品质量安全信息可追溯系统及市场监管公共服务体系建设补助</t>
  </si>
  <si>
    <t>闽财企指[2013]119号</t>
  </si>
  <si>
    <t>涉外发展服务支出</t>
  </si>
  <si>
    <t>其他涉外发展服务支出</t>
  </si>
  <si>
    <t>2014年出口信用保险扶持政策及预下达资金</t>
  </si>
  <si>
    <t>闽财外指[2013]42号</t>
  </si>
  <si>
    <t>2014年第二批出口信用保险扶持资金</t>
  </si>
  <si>
    <t>闽财外指[2014]18号</t>
  </si>
  <si>
    <t>2014年肉品追溯系统建设专项资金</t>
  </si>
  <si>
    <t>闽财外指[2014]31号</t>
  </si>
  <si>
    <t>2014年度省级商贸流通发展专项资金</t>
  </si>
  <si>
    <t>闽财外指[2014]53号</t>
  </si>
  <si>
    <t>2014年海洋经济发展专项资金</t>
  </si>
  <si>
    <t>闽财外指[2014]60号</t>
  </si>
  <si>
    <t>2015年出口信用保险扶持资金</t>
  </si>
  <si>
    <t>闽财外指[2015]11号</t>
  </si>
  <si>
    <t>商贸事务</t>
  </si>
  <si>
    <t>其他商贸事务支出</t>
  </si>
  <si>
    <t>市级第三产业发展引导资金</t>
  </si>
  <si>
    <t>莆市财预[2015]5号</t>
  </si>
  <si>
    <t>港澳台侨事务</t>
  </si>
  <si>
    <t>华侨事务</t>
  </si>
  <si>
    <t>散居社会困难归侨生活补助</t>
  </si>
  <si>
    <t>其他政府办公厅(室)及相关机构事务支出</t>
  </si>
  <si>
    <t>口岸大通关工作经费</t>
  </si>
  <si>
    <t>养老保险</t>
  </si>
  <si>
    <t>住房公积金</t>
  </si>
  <si>
    <t>菜篮子工作经费</t>
  </si>
  <si>
    <t>旅游业管理与服务支出</t>
  </si>
  <si>
    <t>旅游行业业务管理</t>
  </si>
  <si>
    <t>旅游规划编制</t>
  </si>
  <si>
    <t>医疗补助</t>
  </si>
  <si>
    <t>莆市财预[2015]186号</t>
  </si>
  <si>
    <t>医疗保险</t>
  </si>
  <si>
    <t>平安奖金、绩效工资及未休年休假报酬追加减</t>
  </si>
  <si>
    <t>公会经费</t>
  </si>
  <si>
    <t>企业科</t>
  </si>
  <si>
    <t>节能环保支出</t>
  </si>
  <si>
    <t>能源节约利用</t>
  </si>
  <si>
    <t>预拨第一批高效节能工业产品推广补贴资金</t>
  </si>
  <si>
    <t>闽财企指[2013]13号</t>
  </si>
  <si>
    <t>水利</t>
  </si>
  <si>
    <t>农村人畜饮水</t>
  </si>
  <si>
    <t>农村饮水安全工程</t>
  </si>
  <si>
    <t>闽财建指[2013]66号</t>
  </si>
  <si>
    <t>附件2：</t>
  </si>
  <si>
    <t>2016年市本级政府性基金预算指标清理表</t>
  </si>
  <si>
    <r>
      <rPr>
        <sz val="10"/>
        <rFont val="宋体"/>
        <family val="0"/>
      </rPr>
      <t>2</t>
    </r>
    <r>
      <rPr>
        <sz val="10"/>
        <rFont val="宋体"/>
        <family val="0"/>
      </rPr>
      <t>015年</t>
    </r>
  </si>
  <si>
    <r>
      <rPr>
        <sz val="10"/>
        <rFont val="宋体"/>
        <family val="0"/>
      </rPr>
      <t>2</t>
    </r>
    <r>
      <rPr>
        <sz val="10"/>
        <rFont val="宋体"/>
        <family val="0"/>
      </rPr>
      <t>014年及以前年度</t>
    </r>
  </si>
  <si>
    <t>城乡社区支出</t>
  </si>
  <si>
    <t>新增建设用地土地有偿使用费安排的支出</t>
  </si>
  <si>
    <t>耕地开发专项支出</t>
  </si>
  <si>
    <t>新增建设用地土地有偿使用费</t>
  </si>
  <si>
    <t>闽财建指［2015］54号</t>
  </si>
  <si>
    <t>附件3：</t>
  </si>
  <si>
    <t>2016年市本级公共财政基本支出预算调整表（一）</t>
  </si>
  <si>
    <t>单位:万元（保留两位小数）、人</t>
  </si>
  <si>
    <t>预算单位</t>
  </si>
  <si>
    <t>国库集中支付系统需将指标下达其他单位的，请在本栏注明相应单位编码</t>
  </si>
  <si>
    <t>定编
人员</t>
  </si>
  <si>
    <t>现有供养人数</t>
  </si>
  <si>
    <t>在职人员工资指标追加（+）减（-）</t>
  </si>
  <si>
    <t>离休（退职）费指标追加（+）减（-）</t>
  </si>
  <si>
    <t>退休人员一次性安家费</t>
  </si>
  <si>
    <t>公用
经费</t>
  </si>
  <si>
    <t>其他</t>
  </si>
  <si>
    <t>追加减             合计</t>
  </si>
  <si>
    <t>其他栏说明</t>
  </si>
  <si>
    <t>单位
编码</t>
  </si>
  <si>
    <t>单位名称</t>
  </si>
  <si>
    <t>科目
编码</t>
  </si>
  <si>
    <t>在职</t>
  </si>
  <si>
    <t>离休</t>
  </si>
  <si>
    <t>退休</t>
  </si>
  <si>
    <t>基本工资及津补贴（基础性绩效工资）变动情况</t>
  </si>
  <si>
    <t>事业单位奖励性绩效工资变动情况</t>
  </si>
  <si>
    <t>年初预算安排</t>
  </si>
  <si>
    <t>预计全年应发数</t>
  </si>
  <si>
    <t>净增（+）减（—）</t>
  </si>
  <si>
    <t>年初
预算
安排数</t>
  </si>
  <si>
    <t>全年
实际
应安
排数</t>
  </si>
  <si>
    <t>净增（+）减（—）总额</t>
  </si>
  <si>
    <t>其中：人员变动引起的奖励性绩效工资净增减额</t>
  </si>
  <si>
    <t>基本工资</t>
  </si>
  <si>
    <t>津补贴</t>
  </si>
  <si>
    <t>年终一个月奖金</t>
  </si>
  <si>
    <t>基础性
绩效工资</t>
  </si>
  <si>
    <t>其他人员支出</t>
  </si>
  <si>
    <t>1-9月份应发数</t>
  </si>
  <si>
    <t>10-12月预计应发数</t>
  </si>
  <si>
    <t>离休费</t>
  </si>
  <si>
    <t>退职费</t>
  </si>
  <si>
    <t>205教育支出</t>
  </si>
  <si>
    <t>教科文科</t>
  </si>
  <si>
    <t>莆田市特殊教育学校</t>
  </si>
  <si>
    <t>20507特殊教育</t>
  </si>
  <si>
    <t>2050701特殊学校教育</t>
  </si>
  <si>
    <t>特教补贴：张珊珊（2015.11-2016.12）300*14=4200元；吴劲松（2016.2-2016.12）300*11=3300元；曾宪耀（2016.8-2016.12）300*5=1500元；其余教职工（69人，2016.2-2016.12）69*11*300=227700元）。</t>
  </si>
  <si>
    <t>附件4：</t>
  </si>
  <si>
    <t>2016年市本级公共财政基本支出预算调整表（二）</t>
  </si>
  <si>
    <t>单位:万元（保留两位小数）</t>
  </si>
  <si>
    <t>计提基数</t>
  </si>
  <si>
    <t>应计提改革性补贴</t>
  </si>
  <si>
    <t>改革性补贴净增（+）减（-）额</t>
  </si>
  <si>
    <t>单位编码</t>
  </si>
  <si>
    <t>单位性质</t>
  </si>
  <si>
    <t>在职人员变动工资净增（+）减（—）额</t>
  </si>
  <si>
    <t>2016年核定的自2015年起执行的增资额</t>
  </si>
  <si>
    <t>医疗保险（6%）</t>
  </si>
  <si>
    <t>医疗补助（5%）</t>
  </si>
  <si>
    <t>工伤保险（0.2%）</t>
  </si>
  <si>
    <t>事业单位
失业保险（1%）</t>
  </si>
  <si>
    <t>生育保险
（0.35%）</t>
  </si>
  <si>
    <t>住房公积金（12%）</t>
  </si>
  <si>
    <t>9=10+11</t>
  </si>
  <si>
    <t>12=9*6%</t>
  </si>
  <si>
    <t>13=9*5%</t>
  </si>
  <si>
    <t>14=9*0.2%</t>
  </si>
  <si>
    <t>15=9*1%</t>
  </si>
  <si>
    <t>16=9*0.35%</t>
  </si>
  <si>
    <t>17=9*12%</t>
  </si>
  <si>
    <t>18=12+13+14+15+16+17</t>
  </si>
  <si>
    <t>其他全额事业</t>
  </si>
  <si>
    <t>附件5：</t>
  </si>
  <si>
    <t>2016年市本级公共财政项目支出预算调整表</t>
  </si>
  <si>
    <t xml:space="preserve">    </t>
  </si>
  <si>
    <t>单位：万元</t>
  </si>
  <si>
    <t>依据或说明</t>
  </si>
  <si>
    <t>调整项目年初预算数</t>
  </si>
  <si>
    <t>预算单位申请调整数</t>
  </si>
  <si>
    <t>科室初审</t>
  </si>
  <si>
    <t>局初审数</t>
  </si>
  <si>
    <t>科室二审</t>
  </si>
  <si>
    <t>财政局初审</t>
  </si>
  <si>
    <t>指标是否已提前下达</t>
  </si>
  <si>
    <t>已土地标识</t>
  </si>
  <si>
    <t>支出预算调整数</t>
  </si>
  <si>
    <t>调整项目调整后预算数</t>
  </si>
  <si>
    <t>总额</t>
  </si>
  <si>
    <t>减：从收回存量资金中安排</t>
  </si>
  <si>
    <t>其中：</t>
  </si>
  <si>
    <t>实际支出预算数</t>
  </si>
  <si>
    <t>调减</t>
  </si>
  <si>
    <t>调增</t>
  </si>
  <si>
    <t>净调增支出数</t>
  </si>
  <si>
    <t>减：从部门存量资金中安排的支出</t>
  </si>
  <si>
    <t>实际净调增支出预算数</t>
  </si>
  <si>
    <t>从收回存量资金中安排</t>
  </si>
  <si>
    <t>从当年一般公共财政预算中安排</t>
  </si>
  <si>
    <t>新增一般债券</t>
  </si>
  <si>
    <t>其中：
纳入预算管理的非税收入拨款</t>
  </si>
  <si>
    <t>一般公共
财政预算
安排数</t>
  </si>
  <si>
    <t>一般公共预算应返还额度</t>
  </si>
  <si>
    <t>教育收费等财政专户管理资金应返还额度</t>
  </si>
  <si>
    <t>预算单位实体账户收回资金</t>
  </si>
  <si>
    <t>指标是否
已在预算调整前
下达</t>
  </si>
  <si>
    <t>政府性基金应返还额度</t>
  </si>
  <si>
    <t>否</t>
  </si>
  <si>
    <t>是</t>
  </si>
  <si>
    <t>市直学校增发一个月绩效工资</t>
  </si>
  <si>
    <t>市政府专题会议纪要【2016】86号，同意从2016年起市特殊教育学校参照市直公办义务教育阶段学校、普通高中学校，增发一个月绩效工资总额拨给学校统筹使用。该资金的使用范围由市教育局制定具体实施方案。所需资金列入市财政年度预算，2016年的资金在今年预算调整时予以追加。</t>
  </si>
  <si>
    <t xml:space="preserve">   </t>
  </si>
  <si>
    <t>2050799其他特殊教育支出</t>
  </si>
  <si>
    <t>特殊教育补助经费</t>
  </si>
  <si>
    <t>从收回存量中安排用于学校校安监控设施和录播室设备建设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</si>
</sst>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_ "/>
    <numFmt numFmtId="179" formatCode="#,##0.00_ ;[Red]\-#,##0.00\ "/>
    <numFmt numFmtId="180" formatCode="0.00_ "/>
    <numFmt numFmtId="181" formatCode="0.00_);[Red]\(0.00\)"/>
    <numFmt numFmtId="182" formatCode="yyyy&quot;年&quot;m&quot;月&quot;;@"/>
    <numFmt numFmtId="183" formatCode="0_);[Red]\(0\)"/>
  </numFmts>
  <fonts count="48">
    <font>
      <sz val="11"/>
      <color indexed="8"/>
      <name val="宋体"/>
      <family val="0"/>
    </font>
    <font>
      <sz val="10"/>
      <name val="宋体"/>
      <family val="0"/>
    </font>
    <font>
      <sz val="10"/>
      <color indexed="8"/>
      <name val="宋体"/>
      <family val="0"/>
    </font>
    <font>
      <b/>
      <sz val="16"/>
      <name val="宋体"/>
      <family val="0"/>
    </font>
    <font>
      <b/>
      <sz val="10"/>
      <name val="宋体"/>
      <family val="0"/>
    </font>
    <font>
      <sz val="10"/>
      <name val="Helv"/>
      <family val="2"/>
    </font>
    <font>
      <b/>
      <sz val="16"/>
      <color indexed="8"/>
      <name val="宋体"/>
      <family val="0"/>
    </font>
    <font>
      <sz val="9"/>
      <color indexed="8"/>
      <name val="宋体"/>
      <family val="0"/>
    </font>
    <font>
      <sz val="10"/>
      <color indexed="63"/>
      <name val="宋体"/>
      <family val="0"/>
    </font>
    <font>
      <b/>
      <sz val="10"/>
      <color indexed="8"/>
      <name val="宋体"/>
      <family val="0"/>
    </font>
    <font>
      <sz val="9"/>
      <color indexed="8"/>
      <name val="仿宋_GB2312"/>
      <family val="0"/>
    </font>
    <font>
      <sz val="11"/>
      <name val="黑体"/>
      <family val="3"/>
    </font>
    <font>
      <sz val="12"/>
      <name val="宋体"/>
      <family val="0"/>
    </font>
    <font>
      <sz val="11"/>
      <color indexed="8"/>
      <name val="Tahoma"/>
      <family val="2"/>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bottom style="thin"/>
    </border>
    <border>
      <left style="thin">
        <color indexed="63"/>
      </left>
      <right style="thin">
        <color indexed="63"/>
      </right>
      <top style="thin">
        <color indexed="63"/>
      </top>
      <bottom style="thin">
        <color indexed="63"/>
      </bottom>
    </border>
    <border>
      <left/>
      <right style="thin">
        <color indexed="63"/>
      </right>
      <top style="thin">
        <color indexed="63"/>
      </top>
      <bottom style="thin">
        <color indexed="63"/>
      </bottom>
    </border>
    <border>
      <left style="thin"/>
      <right style="thin"/>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thin"/>
      <top/>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3" fillId="0" borderId="0">
      <alignment vertical="center"/>
      <protection/>
    </xf>
    <xf numFmtId="0" fontId="14"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5" fillId="0" borderId="0">
      <alignment vertical="center"/>
      <protection/>
    </xf>
    <xf numFmtId="0" fontId="5" fillId="0" borderId="0">
      <alignment vertical="center"/>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5" fillId="0" borderId="0">
      <alignment vertical="center"/>
      <protection/>
    </xf>
    <xf numFmtId="0" fontId="0" fillId="32" borderId="9" applyNumberFormat="0" applyFont="0" applyAlignment="0" applyProtection="0"/>
  </cellStyleXfs>
  <cellXfs count="266">
    <xf numFmtId="0" fontId="0" fillId="0" borderId="0" xfId="0" applyAlignment="1">
      <alignment/>
    </xf>
    <xf numFmtId="0" fontId="1"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 fillId="33" borderId="0" xfId="0" applyFont="1" applyFill="1" applyAlignment="1">
      <alignment vertical="center" wrapText="1"/>
    </xf>
    <xf numFmtId="0" fontId="1" fillId="33" borderId="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Font="1" applyFill="1" applyBorder="1" applyAlignment="1">
      <alignment vertical="center" wrapText="1"/>
    </xf>
    <xf numFmtId="0" fontId="1"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177" fontId="1" fillId="33" borderId="10" xfId="0" applyNumberFormat="1" applyFont="1" applyFill="1" applyBorder="1" applyAlignment="1">
      <alignment vertical="center" wrapText="1"/>
    </xf>
    <xf numFmtId="179" fontId="1" fillId="33"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179" fontId="1"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10" xfId="0" applyNumberFormat="1" applyFont="1" applyFill="1" applyBorder="1" applyAlignment="1">
      <alignment horizontal="left" vertical="center" wrapText="1"/>
    </xf>
    <xf numFmtId="180" fontId="1" fillId="33" borderId="10" xfId="0" applyNumberFormat="1" applyFont="1" applyFill="1" applyBorder="1" applyAlignment="1" applyProtection="1">
      <alignment horizontal="left" vertical="center" wrapText="1"/>
      <protection locked="0"/>
    </xf>
    <xf numFmtId="180"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180" fontId="4" fillId="33" borderId="10" xfId="0" applyNumberFormat="1"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33" borderId="10" xfId="0" applyNumberFormat="1" applyFont="1" applyFill="1" applyBorder="1" applyAlignment="1" applyProtection="1">
      <alignment horizontal="left" vertical="center" wrapText="1"/>
      <protection/>
    </xf>
    <xf numFmtId="181" fontId="1" fillId="33" borderId="10" xfId="0" applyNumberFormat="1" applyFont="1" applyFill="1" applyBorder="1" applyAlignment="1">
      <alignment horizontal="center" vertical="center" wrapText="1"/>
    </xf>
    <xf numFmtId="178" fontId="1" fillId="33" borderId="10" xfId="0" applyNumberFormat="1" applyFont="1" applyFill="1" applyBorder="1" applyAlignment="1" applyProtection="1">
      <alignment horizontal="center" vertical="center" wrapText="1"/>
      <protection locked="0"/>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180" fontId="2" fillId="0" borderId="10" xfId="0" applyNumberFormat="1" applyFont="1" applyFill="1" applyBorder="1" applyAlignment="1" applyProtection="1">
      <alignment horizontal="center" vertical="center" wrapText="1"/>
      <protection locked="0"/>
    </xf>
    <xf numFmtId="183"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9" fontId="2" fillId="33" borderId="0" xfId="0" applyNumberFormat="1" applyFont="1" applyFill="1" applyAlignment="1">
      <alignment vertical="center" wrapText="1"/>
    </xf>
    <xf numFmtId="179" fontId="2" fillId="33" borderId="10" xfId="0" applyNumberFormat="1" applyFont="1" applyFill="1" applyBorder="1" applyAlignment="1">
      <alignment vertical="center" wrapText="1"/>
    </xf>
    <xf numFmtId="49" fontId="2" fillId="0" borderId="10" xfId="0" applyNumberFormat="1" applyFont="1" applyFill="1" applyBorder="1" applyAlignment="1" applyProtection="1">
      <alignment horizontal="left" vertical="center" wrapText="1"/>
      <protection/>
    </xf>
    <xf numFmtId="0" fontId="2"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wrapText="1"/>
      <protection/>
    </xf>
    <xf numFmtId="0" fontId="2" fillId="33" borderId="10" xfId="0" applyFont="1" applyFill="1" applyBorder="1" applyAlignment="1">
      <alignment vertical="center" wrapText="1"/>
    </xf>
    <xf numFmtId="0" fontId="2" fillId="33" borderId="10" xfId="0"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1" fillId="33" borderId="0" xfId="0" applyFont="1" applyFill="1" applyAlignment="1">
      <alignment horizontal="center" vertical="center" wrapText="1"/>
    </xf>
    <xf numFmtId="183" fontId="1" fillId="33" borderId="0" xfId="0" applyNumberFormat="1" applyFont="1" applyFill="1" applyAlignment="1">
      <alignment horizontal="center" vertical="center" wrapText="1"/>
    </xf>
    <xf numFmtId="0" fontId="1" fillId="34" borderId="0" xfId="0" applyFont="1" applyFill="1" applyAlignment="1">
      <alignment vertical="center" wrapText="1"/>
    </xf>
    <xf numFmtId="0" fontId="1" fillId="35" borderId="0" xfId="0" applyFont="1" applyFill="1" applyAlignment="1">
      <alignment vertical="center" wrapText="1"/>
    </xf>
    <xf numFmtId="180" fontId="1" fillId="33" borderId="0" xfId="0" applyNumberFormat="1" applyFont="1" applyFill="1" applyAlignment="1">
      <alignment vertical="center" wrapText="1"/>
    </xf>
    <xf numFmtId="181" fontId="1" fillId="33" borderId="0" xfId="0" applyNumberFormat="1" applyFont="1" applyFill="1" applyAlignment="1">
      <alignment vertical="center" wrapText="1"/>
    </xf>
    <xf numFmtId="0" fontId="1" fillId="33" borderId="0" xfId="0" applyNumberFormat="1" applyFont="1" applyFill="1" applyAlignment="1">
      <alignment vertical="center" wrapText="1"/>
    </xf>
    <xf numFmtId="180" fontId="1" fillId="33" borderId="0" xfId="0" applyNumberFormat="1" applyFont="1" applyFill="1" applyBorder="1" applyAlignment="1" applyProtection="1">
      <alignment horizontal="center" vertical="center" wrapText="1"/>
      <protection locked="0"/>
    </xf>
    <xf numFmtId="180" fontId="1" fillId="33" borderId="0" xfId="0" applyNumberFormat="1" applyFont="1" applyFill="1" applyBorder="1" applyAlignment="1" applyProtection="1">
      <alignment vertical="center" wrapText="1"/>
      <protection locked="0"/>
    </xf>
    <xf numFmtId="182" fontId="2" fillId="33" borderId="0" xfId="0" applyNumberFormat="1"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2" fillId="33" borderId="10" xfId="0" applyNumberFormat="1" applyFont="1" applyFill="1" applyBorder="1" applyAlignment="1">
      <alignment horizontal="center" vertical="center" wrapText="1"/>
    </xf>
    <xf numFmtId="0" fontId="1" fillId="0" borderId="10" xfId="0" applyFont="1" applyBorder="1" applyAlignment="1">
      <alignment vertical="center" wrapText="1"/>
    </xf>
    <xf numFmtId="176" fontId="1" fillId="36" borderId="10" xfId="0" applyNumberFormat="1" applyFont="1" applyFill="1" applyBorder="1" applyAlignment="1">
      <alignment horizontal="right" vertical="center" wrapText="1"/>
    </xf>
    <xf numFmtId="176" fontId="1" fillId="33" borderId="10" xfId="0" applyNumberFormat="1" applyFont="1" applyFill="1" applyBorder="1" applyAlignment="1">
      <alignment horizontal="center" vertical="center" wrapText="1"/>
    </xf>
    <xf numFmtId="176" fontId="1" fillId="33" borderId="10" xfId="0" applyNumberFormat="1" applyFont="1" applyFill="1" applyBorder="1" applyAlignment="1">
      <alignment horizontal="right" vertical="center" wrapText="1"/>
    </xf>
    <xf numFmtId="176" fontId="1" fillId="33" borderId="10" xfId="0" applyNumberFormat="1" applyFont="1" applyFill="1" applyBorder="1" applyAlignment="1">
      <alignment vertical="center" wrapText="1"/>
    </xf>
    <xf numFmtId="0" fontId="1" fillId="34" borderId="0" xfId="0" applyNumberFormat="1" applyFont="1" applyFill="1" applyAlignment="1">
      <alignment vertical="center" wrapText="1"/>
    </xf>
    <xf numFmtId="0" fontId="1" fillId="35" borderId="0" xfId="0" applyNumberFormat="1" applyFont="1" applyFill="1" applyAlignment="1">
      <alignment vertical="center" wrapText="1"/>
    </xf>
    <xf numFmtId="0" fontId="1" fillId="34"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176" fontId="1" fillId="34" borderId="10" xfId="0" applyNumberFormat="1" applyFont="1" applyFill="1" applyBorder="1" applyAlignment="1">
      <alignment horizontal="right" vertical="center" wrapText="1"/>
    </xf>
    <xf numFmtId="176" fontId="1" fillId="35" borderId="10" xfId="0" applyNumberFormat="1" applyFont="1" applyFill="1" applyBorder="1" applyAlignment="1">
      <alignment horizontal="right" vertical="center" wrapText="1"/>
    </xf>
    <xf numFmtId="176" fontId="1" fillId="34" borderId="10" xfId="0" applyNumberFormat="1" applyFont="1" applyFill="1" applyBorder="1" applyAlignment="1">
      <alignment vertical="center" wrapText="1"/>
    </xf>
    <xf numFmtId="176" fontId="1" fillId="35" borderId="10" xfId="0" applyNumberFormat="1" applyFont="1" applyFill="1" applyBorder="1" applyAlignment="1">
      <alignment vertical="center" wrapText="1"/>
    </xf>
    <xf numFmtId="0" fontId="1" fillId="34" borderId="0" xfId="0" applyFont="1" applyFill="1" applyBorder="1" applyAlignment="1">
      <alignment horizontal="center" vertical="center" wrapText="1"/>
    </xf>
    <xf numFmtId="0" fontId="1" fillId="37" borderId="10" xfId="0" applyNumberFormat="1" applyFont="1" applyFill="1" applyBorder="1" applyAlignment="1">
      <alignment horizontal="center" vertical="center" wrapText="1"/>
    </xf>
    <xf numFmtId="0" fontId="1" fillId="36" borderId="0" xfId="0" applyFont="1" applyFill="1" applyAlignment="1">
      <alignment vertical="center" wrapText="1"/>
    </xf>
    <xf numFmtId="180" fontId="1" fillId="37" borderId="11" xfId="0" applyNumberFormat="1" applyFont="1" applyFill="1" applyBorder="1" applyAlignment="1">
      <alignment vertical="center" wrapText="1"/>
    </xf>
    <xf numFmtId="0" fontId="1" fillId="36" borderId="0" xfId="0" applyFont="1" applyFill="1" applyAlignment="1">
      <alignment horizontal="right" vertical="center" wrapText="1"/>
    </xf>
    <xf numFmtId="179" fontId="1" fillId="33" borderId="0" xfId="0" applyNumberFormat="1" applyFont="1" applyFill="1" applyAlignment="1">
      <alignment vertical="center" wrapText="1"/>
    </xf>
    <xf numFmtId="0" fontId="1" fillId="33" borderId="10" xfId="0" applyFont="1" applyFill="1" applyBorder="1" applyAlignment="1" applyProtection="1">
      <alignment horizontal="left" vertical="center" wrapText="1"/>
      <protection locked="0"/>
    </xf>
    <xf numFmtId="49" fontId="1" fillId="33" borderId="10" xfId="0" applyNumberFormat="1" applyFont="1" applyFill="1" applyBorder="1" applyAlignment="1" applyProtection="1">
      <alignment horizontal="left" vertical="center" wrapText="1"/>
      <protection locked="0"/>
    </xf>
    <xf numFmtId="0" fontId="9" fillId="38" borderId="0" xfId="0" applyFont="1" applyFill="1" applyAlignment="1">
      <alignment horizontal="center" vertical="center" wrapText="1"/>
    </xf>
    <xf numFmtId="180" fontId="2" fillId="33" borderId="0" xfId="0" applyNumberFormat="1" applyFont="1" applyFill="1" applyBorder="1" applyAlignment="1" applyProtection="1">
      <alignment vertical="center" wrapText="1"/>
      <protection locked="0"/>
    </xf>
    <xf numFmtId="180" fontId="2" fillId="33" borderId="0" xfId="0" applyNumberFormat="1" applyFont="1" applyFill="1" applyBorder="1" applyAlignment="1" applyProtection="1">
      <alignment horizontal="left" vertical="center" wrapText="1"/>
      <protection locked="0"/>
    </xf>
    <xf numFmtId="180" fontId="2" fillId="33" borderId="0" xfId="0" applyNumberFormat="1" applyFont="1" applyFill="1" applyBorder="1" applyAlignment="1" applyProtection="1">
      <alignment horizontal="center" vertical="center" wrapText="1"/>
      <protection locked="0"/>
    </xf>
    <xf numFmtId="183" fontId="2" fillId="33" borderId="0" xfId="0" applyNumberFormat="1" applyFont="1" applyFill="1" applyBorder="1" applyAlignment="1" applyProtection="1">
      <alignment horizontal="left" vertical="center" wrapText="1"/>
      <protection locked="0"/>
    </xf>
    <xf numFmtId="179" fontId="2" fillId="33" borderId="0" xfId="0" applyNumberFormat="1" applyFont="1" applyFill="1" applyBorder="1" applyAlignment="1" applyProtection="1">
      <alignment horizontal="left" vertical="center" wrapText="1"/>
      <protection locked="0"/>
    </xf>
    <xf numFmtId="179" fontId="2" fillId="33" borderId="0" xfId="0" applyNumberFormat="1" applyFont="1" applyFill="1" applyBorder="1" applyAlignment="1" applyProtection="1">
      <alignment horizontal="right" vertical="center" wrapText="1"/>
      <protection locked="0"/>
    </xf>
    <xf numFmtId="183" fontId="2" fillId="33" borderId="0" xfId="0" applyNumberFormat="1" applyFont="1" applyFill="1" applyBorder="1" applyAlignment="1" applyProtection="1">
      <alignment vertical="center" wrapText="1"/>
      <protection locked="0"/>
    </xf>
    <xf numFmtId="180" fontId="2" fillId="33" borderId="10" xfId="0" applyNumberFormat="1" applyFont="1" applyFill="1" applyBorder="1" applyAlignment="1">
      <alignment horizontal="center" vertical="center" wrapText="1"/>
    </xf>
    <xf numFmtId="0" fontId="9" fillId="38" borderId="10" xfId="0" applyNumberFormat="1" applyFont="1" applyFill="1" applyBorder="1" applyAlignment="1" applyProtection="1">
      <alignment horizontal="center" vertical="center" wrapText="1"/>
      <protection locked="0"/>
    </xf>
    <xf numFmtId="183" fontId="9" fillId="38" borderId="10" xfId="0" applyNumberFormat="1" applyFont="1" applyFill="1" applyBorder="1" applyAlignment="1" applyProtection="1">
      <alignment horizontal="center" vertical="center" wrapText="1"/>
      <protection locked="0"/>
    </xf>
    <xf numFmtId="0" fontId="2" fillId="33" borderId="10" xfId="0" applyFont="1" applyFill="1" applyBorder="1" applyAlignment="1">
      <alignment horizontal="center" vertical="center"/>
    </xf>
    <xf numFmtId="179" fontId="2" fillId="33" borderId="0" xfId="0" applyNumberFormat="1" applyFont="1" applyFill="1" applyBorder="1" applyAlignment="1" applyProtection="1">
      <alignment horizontal="left" vertical="center"/>
      <protection locked="0"/>
    </xf>
    <xf numFmtId="179" fontId="2" fillId="33" borderId="0" xfId="0" applyNumberFormat="1" applyFont="1" applyFill="1" applyBorder="1" applyAlignment="1" applyProtection="1">
      <alignment vertical="center" wrapText="1"/>
      <protection locked="0"/>
    </xf>
    <xf numFmtId="0" fontId="2" fillId="36" borderId="10" xfId="0" applyNumberFormat="1" applyFont="1" applyFill="1" applyBorder="1" applyAlignment="1" applyProtection="1">
      <alignment horizontal="center" vertical="center" wrapText="1"/>
      <protection locked="0"/>
    </xf>
    <xf numFmtId="179" fontId="9" fillId="38" borderId="10" xfId="0" applyNumberFormat="1" applyFont="1" applyFill="1" applyBorder="1" applyAlignment="1" applyProtection="1">
      <alignment horizontal="center" vertical="center" wrapText="1"/>
      <protection locked="0"/>
    </xf>
    <xf numFmtId="179" fontId="2" fillId="36" borderId="10" xfId="0" applyNumberFormat="1" applyFont="1" applyFill="1" applyBorder="1" applyAlignment="1" applyProtection="1">
      <alignment horizontal="right" vertical="center" wrapText="1"/>
      <protection locked="0"/>
    </xf>
    <xf numFmtId="179" fontId="2" fillId="33" borderId="10" xfId="0" applyNumberFormat="1" applyFont="1" applyFill="1" applyBorder="1" applyAlignment="1" applyProtection="1">
      <alignment horizontal="right" vertical="center" wrapText="1"/>
      <protection locked="0"/>
    </xf>
    <xf numFmtId="0" fontId="9" fillId="38" borderId="10" xfId="0" applyFont="1" applyFill="1" applyBorder="1" applyAlignment="1">
      <alignment horizontal="center" vertical="center" wrapText="1"/>
    </xf>
    <xf numFmtId="179" fontId="2" fillId="36" borderId="10" xfId="0" applyNumberFormat="1" applyFont="1" applyFill="1" applyBorder="1" applyAlignment="1">
      <alignment horizontal="right" vertical="center" wrapText="1"/>
    </xf>
    <xf numFmtId="49" fontId="2" fillId="33"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183" fontId="2" fillId="0" borderId="10" xfId="0" applyNumberFormat="1" applyFont="1" applyFill="1" applyBorder="1" applyAlignment="1" applyProtection="1">
      <alignment horizontal="center" vertical="center" wrapText="1"/>
      <protection/>
    </xf>
    <xf numFmtId="180" fontId="10" fillId="33" borderId="0" xfId="0" applyNumberFormat="1" applyFont="1" applyFill="1" applyBorder="1" applyAlignment="1" applyProtection="1">
      <alignment vertical="center" wrapText="1"/>
      <protection locked="0"/>
    </xf>
    <xf numFmtId="180" fontId="7" fillId="33" borderId="0" xfId="0" applyNumberFormat="1" applyFont="1" applyFill="1" applyBorder="1" applyAlignment="1" applyProtection="1">
      <alignment vertical="center" wrapText="1"/>
      <protection locked="0"/>
    </xf>
    <xf numFmtId="180" fontId="7" fillId="33" borderId="0" xfId="0" applyNumberFormat="1" applyFont="1" applyFill="1" applyBorder="1" applyAlignment="1" applyProtection="1">
      <alignment horizontal="center" vertical="center" wrapText="1"/>
      <protection locked="0"/>
    </xf>
    <xf numFmtId="180" fontId="7" fillId="39" borderId="0" xfId="0" applyNumberFormat="1" applyFont="1" applyFill="1" applyBorder="1" applyAlignment="1" applyProtection="1">
      <alignment horizontal="center" vertical="center" wrapText="1"/>
      <protection locked="0"/>
    </xf>
    <xf numFmtId="180" fontId="10" fillId="33" borderId="0" xfId="0" applyNumberFormat="1" applyFont="1" applyFill="1" applyBorder="1" applyAlignment="1" applyProtection="1">
      <alignment horizontal="center" vertical="center" wrapText="1"/>
      <protection locked="0"/>
    </xf>
    <xf numFmtId="183" fontId="10" fillId="33" borderId="0" xfId="0" applyNumberFormat="1" applyFont="1" applyFill="1" applyBorder="1" applyAlignment="1" applyProtection="1">
      <alignment vertical="center" wrapText="1"/>
      <protection locked="0"/>
    </xf>
    <xf numFmtId="180" fontId="10" fillId="33" borderId="0" xfId="0" applyNumberFormat="1" applyFont="1" applyFill="1" applyBorder="1" applyAlignment="1" applyProtection="1">
      <alignment horizontal="left" vertical="center" wrapText="1"/>
      <protection locked="0"/>
    </xf>
    <xf numFmtId="180" fontId="10" fillId="36" borderId="0" xfId="0" applyNumberFormat="1" applyFont="1" applyFill="1" applyBorder="1" applyAlignment="1" applyProtection="1">
      <alignment horizontal="right" vertical="center" wrapText="1"/>
      <protection locked="0"/>
    </xf>
    <xf numFmtId="180" fontId="10" fillId="33" borderId="0" xfId="0" applyNumberFormat="1" applyFont="1" applyFill="1" applyBorder="1" applyAlignment="1" applyProtection="1">
      <alignment horizontal="right" vertical="center" wrapText="1"/>
      <protection locked="0"/>
    </xf>
    <xf numFmtId="181" fontId="10" fillId="33" borderId="0" xfId="0" applyNumberFormat="1" applyFont="1" applyFill="1" applyBorder="1" applyAlignment="1" applyProtection="1">
      <alignment horizontal="right" vertical="center" wrapText="1"/>
      <protection locked="0"/>
    </xf>
    <xf numFmtId="180" fontId="7" fillId="33" borderId="10" xfId="0" applyNumberFormat="1" applyFont="1" applyFill="1" applyBorder="1" applyAlignment="1" applyProtection="1">
      <alignment horizontal="center" vertical="center" wrapText="1"/>
      <protection locked="0"/>
    </xf>
    <xf numFmtId="180" fontId="7" fillId="33" borderId="10" xfId="0" applyNumberFormat="1" applyFont="1" applyFill="1" applyBorder="1" applyAlignment="1">
      <alignment horizontal="center" vertical="center" wrapText="1"/>
    </xf>
    <xf numFmtId="180" fontId="7" fillId="39" borderId="10" xfId="0" applyNumberFormat="1" applyFont="1" applyFill="1" applyBorder="1" applyAlignment="1" applyProtection="1">
      <alignment horizontal="center" vertical="center" wrapText="1"/>
      <protection locked="0"/>
    </xf>
    <xf numFmtId="183" fontId="7" fillId="39" borderId="10" xfId="0" applyNumberFormat="1" applyFont="1" applyFill="1" applyBorder="1" applyAlignment="1" applyProtection="1">
      <alignment horizontal="center" vertical="center" wrapText="1"/>
      <protection locked="0"/>
    </xf>
    <xf numFmtId="180" fontId="7" fillId="39" borderId="10" xfId="0" applyNumberFormat="1" applyFont="1" applyFill="1" applyBorder="1" applyAlignment="1" applyProtection="1">
      <alignment horizontal="left" vertical="center" wrapText="1"/>
      <protection locked="0"/>
    </xf>
    <xf numFmtId="180" fontId="7" fillId="39" borderId="12" xfId="0" applyNumberFormat="1" applyFont="1" applyFill="1" applyBorder="1" applyAlignment="1" applyProtection="1">
      <alignment horizontal="left" vertical="center" wrapText="1"/>
      <protection locked="0"/>
    </xf>
    <xf numFmtId="180" fontId="7" fillId="33" borderId="10" xfId="0" applyNumberFormat="1" applyFont="1" applyFill="1" applyBorder="1" applyAlignment="1" applyProtection="1">
      <alignment vertical="center" wrapText="1"/>
      <protection locked="0"/>
    </xf>
    <xf numFmtId="180" fontId="7" fillId="33" borderId="0" xfId="0" applyNumberFormat="1" applyFont="1" applyFill="1" applyBorder="1" applyAlignment="1" applyProtection="1">
      <alignment horizontal="right" vertical="center" wrapText="1"/>
      <protection locked="0"/>
    </xf>
    <xf numFmtId="180" fontId="7" fillId="36" borderId="10" xfId="0" applyNumberFormat="1" applyFont="1" applyFill="1" applyBorder="1" applyAlignment="1">
      <alignment horizontal="center" vertical="center" wrapText="1"/>
    </xf>
    <xf numFmtId="178" fontId="7" fillId="39" borderId="10" xfId="0" applyNumberFormat="1" applyFont="1" applyFill="1" applyBorder="1" applyAlignment="1" applyProtection="1">
      <alignment horizontal="center" vertical="center" wrapText="1"/>
      <protection locked="0"/>
    </xf>
    <xf numFmtId="176" fontId="1" fillId="36" borderId="10" xfId="0" applyNumberFormat="1" applyFont="1" applyFill="1" applyBorder="1" applyAlignment="1" applyProtection="1">
      <alignment horizontal="right" vertical="center" wrapText="1"/>
      <protection locked="0"/>
    </xf>
    <xf numFmtId="176" fontId="7" fillId="33" borderId="10" xfId="0" applyNumberFormat="1" applyFont="1" applyFill="1" applyBorder="1" applyAlignment="1" applyProtection="1">
      <alignment vertical="center" wrapText="1"/>
      <protection locked="0"/>
    </xf>
    <xf numFmtId="181" fontId="7" fillId="33" borderId="0" xfId="0" applyNumberFormat="1" applyFont="1" applyFill="1" applyBorder="1" applyAlignment="1" applyProtection="1">
      <alignment horizontal="right" vertical="center" wrapText="1"/>
      <protection locked="0"/>
    </xf>
    <xf numFmtId="181" fontId="7" fillId="33" borderId="10" xfId="0" applyNumberFormat="1" applyFont="1" applyFill="1" applyBorder="1" applyAlignment="1">
      <alignment horizontal="center" vertical="center" wrapText="1"/>
    </xf>
    <xf numFmtId="49" fontId="7" fillId="0" borderId="10" xfId="0" applyNumberFormat="1" applyFont="1" applyFill="1" applyBorder="1" applyAlignment="1" applyProtection="1">
      <alignment vertical="center" wrapText="1"/>
      <protection/>
    </xf>
    <xf numFmtId="18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vertical="center" wrapText="1"/>
    </xf>
    <xf numFmtId="0" fontId="7" fillId="0" borderId="10" xfId="0" applyNumberFormat="1" applyFont="1" applyFill="1" applyBorder="1" applyAlignment="1" applyProtection="1">
      <alignment vertical="center" wrapText="1"/>
      <protection/>
    </xf>
    <xf numFmtId="178" fontId="7" fillId="0" borderId="10" xfId="0" applyNumberFormat="1" applyFont="1" applyFill="1" applyBorder="1" applyAlignment="1" applyProtection="1">
      <alignment horizontal="center" vertical="center" wrapText="1"/>
      <protection locked="0"/>
    </xf>
    <xf numFmtId="176" fontId="7" fillId="0" borderId="10" xfId="0" applyNumberFormat="1" applyFont="1" applyFill="1" applyBorder="1" applyAlignment="1" applyProtection="1">
      <alignment vertical="center" wrapText="1"/>
      <protection locked="0"/>
    </xf>
    <xf numFmtId="180" fontId="7" fillId="0" borderId="0"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Alignment="1">
      <alignment/>
    </xf>
    <xf numFmtId="0" fontId="1" fillId="0" borderId="0" xfId="0" applyFont="1" applyAlignment="1">
      <alignment vertical="center" wrapText="1"/>
    </xf>
    <xf numFmtId="0" fontId="5" fillId="0" borderId="0" xfId="0" applyFont="1" applyAlignment="1">
      <alignment vertical="center" wrapText="1"/>
    </xf>
    <xf numFmtId="0" fontId="1" fillId="0" borderId="10" xfId="0" applyFont="1" applyBorder="1" applyAlignment="1">
      <alignment horizontal="center" vertical="center" wrapText="1"/>
    </xf>
    <xf numFmtId="0" fontId="11" fillId="33" borderId="10" xfId="0" applyFont="1" applyFill="1" applyBorder="1" applyAlignment="1">
      <alignment vertical="center" wrapText="1"/>
    </xf>
    <xf numFmtId="0" fontId="2" fillId="33" borderId="0" xfId="0" applyFont="1" applyFill="1" applyAlignment="1">
      <alignment horizontal="center" vertical="center"/>
    </xf>
    <xf numFmtId="0" fontId="2" fillId="36" borderId="0" xfId="0" applyFont="1" applyFill="1" applyAlignment="1">
      <alignment vertical="center"/>
    </xf>
    <xf numFmtId="0" fontId="2" fillId="33" borderId="0" xfId="0" applyFont="1" applyFill="1" applyAlignment="1">
      <alignment horizontal="left" vertical="center"/>
    </xf>
    <xf numFmtId="0" fontId="2" fillId="33" borderId="0" xfId="0" applyFont="1" applyFill="1" applyAlignment="1">
      <alignment vertical="center"/>
    </xf>
    <xf numFmtId="0" fontId="2" fillId="40" borderId="0" xfId="0" applyFont="1" applyFill="1" applyAlignment="1">
      <alignment vertical="center"/>
    </xf>
    <xf numFmtId="0" fontId="1" fillId="36" borderId="10" xfId="0" applyFont="1" applyFill="1" applyBorder="1" applyAlignment="1">
      <alignment horizontal="center" vertical="center" wrapText="1"/>
    </xf>
    <xf numFmtId="0" fontId="2" fillId="36" borderId="10" xfId="0" applyFont="1" applyFill="1" applyBorder="1" applyAlignment="1">
      <alignment vertical="center"/>
    </xf>
    <xf numFmtId="179" fontId="2" fillId="36" borderId="10" xfId="0" applyNumberFormat="1" applyFont="1" applyFill="1" applyBorder="1" applyAlignment="1">
      <alignment vertical="center"/>
    </xf>
    <xf numFmtId="179" fontId="1" fillId="36" borderId="10" xfId="0" applyNumberFormat="1" applyFont="1" applyFill="1" applyBorder="1" applyAlignment="1">
      <alignment vertical="center" wrapText="1"/>
    </xf>
    <xf numFmtId="49" fontId="1" fillId="33" borderId="10" xfId="0" applyNumberFormat="1" applyFont="1" applyFill="1" applyBorder="1" applyAlignment="1" applyProtection="1">
      <alignment horizontal="left" vertical="center" wrapText="1" shrinkToFit="1"/>
      <protection/>
    </xf>
    <xf numFmtId="0" fontId="1" fillId="33" borderId="10" xfId="55" applyNumberFormat="1" applyFont="1" applyFill="1" applyBorder="1" applyAlignment="1" applyProtection="1">
      <alignment vertical="center" wrapText="1"/>
      <protection/>
    </xf>
    <xf numFmtId="181" fontId="1" fillId="33" borderId="10" xfId="0" applyNumberFormat="1" applyFont="1" applyFill="1" applyBorder="1" applyAlignment="1">
      <alignment horizontal="left" vertical="center" wrapText="1" shrinkToFit="1"/>
    </xf>
    <xf numFmtId="0" fontId="2" fillId="33" borderId="10" xfId="0" applyFont="1" applyFill="1" applyBorder="1" applyAlignment="1">
      <alignment horizontal="left" vertic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4" xfId="0" applyFont="1" applyFill="1" applyBorder="1" applyAlignment="1">
      <alignment horizontal="left" vertical="center" wrapText="1"/>
    </xf>
    <xf numFmtId="0" fontId="2" fillId="33" borderId="10" xfId="0" applyFont="1" applyFill="1" applyBorder="1" applyAlignment="1">
      <alignment vertical="center"/>
    </xf>
    <xf numFmtId="0" fontId="1" fillId="33" borderId="10" xfId="55" applyNumberFormat="1" applyFont="1" applyFill="1" applyBorder="1" applyAlignment="1" applyProtection="1">
      <alignment horizontal="left" vertical="center" wrapText="1"/>
      <protection/>
    </xf>
    <xf numFmtId="0" fontId="1" fillId="33" borderId="10" xfId="56" applyFont="1" applyFill="1" applyBorder="1" applyAlignment="1">
      <alignment horizontal="left" vertical="center" wrapText="1"/>
      <protection/>
    </xf>
    <xf numFmtId="0" fontId="1" fillId="33" borderId="10" xfId="0" applyNumberFormat="1" applyFont="1" applyFill="1" applyBorder="1" applyAlignment="1">
      <alignment horizontal="left" vertical="center" wrapText="1" shrinkToFit="1"/>
    </xf>
    <xf numFmtId="49" fontId="1" fillId="33" borderId="15" xfId="0" applyNumberFormat="1" applyFont="1" applyFill="1" applyBorder="1" applyAlignment="1" applyProtection="1">
      <alignment horizontal="left" vertical="center" wrapText="1" shrinkToFit="1"/>
      <protection/>
    </xf>
    <xf numFmtId="0" fontId="1" fillId="40" borderId="0" xfId="0" applyFont="1" applyFill="1" applyAlignment="1">
      <alignment vertical="center" wrapText="1"/>
    </xf>
    <xf numFmtId="0" fontId="1" fillId="40" borderId="10" xfId="0" applyFont="1" applyFill="1" applyBorder="1" applyAlignment="1">
      <alignment horizontal="center" vertical="center" wrapText="1"/>
    </xf>
    <xf numFmtId="179" fontId="1" fillId="40" borderId="10" xfId="0" applyNumberFormat="1" applyFont="1" applyFill="1" applyBorder="1" applyAlignment="1">
      <alignment vertical="center" wrapText="1"/>
    </xf>
    <xf numFmtId="179" fontId="2" fillId="33" borderId="10" xfId="0" applyNumberFormat="1" applyFont="1" applyFill="1" applyBorder="1" applyAlignment="1">
      <alignment vertical="center"/>
    </xf>
    <xf numFmtId="180" fontId="10" fillId="41" borderId="0" xfId="0" applyNumberFormat="1" applyFont="1" applyFill="1" applyBorder="1" applyAlignment="1" applyProtection="1">
      <alignment horizontal="right" vertical="center" wrapText="1"/>
      <protection locked="0"/>
    </xf>
    <xf numFmtId="180" fontId="7" fillId="41" borderId="0" xfId="0" applyNumberFormat="1" applyFont="1" applyFill="1" applyBorder="1" applyAlignment="1" applyProtection="1">
      <alignment horizontal="right" vertical="center" wrapText="1"/>
      <protection locked="0"/>
    </xf>
    <xf numFmtId="180" fontId="7" fillId="41" borderId="10" xfId="0" applyNumberFormat="1" applyFont="1" applyFill="1" applyBorder="1" applyAlignment="1" applyProtection="1">
      <alignment horizontal="center" vertical="center" wrapText="1"/>
      <protection locked="0"/>
    </xf>
    <xf numFmtId="178" fontId="7" fillId="41" borderId="10" xfId="0" applyNumberFormat="1" applyFont="1" applyFill="1" applyBorder="1" applyAlignment="1" applyProtection="1">
      <alignment horizontal="center" vertical="center" wrapText="1"/>
      <protection locked="0"/>
    </xf>
    <xf numFmtId="176" fontId="1" fillId="41" borderId="10" xfId="0" applyNumberFormat="1" applyFont="1" applyFill="1" applyBorder="1" applyAlignment="1" applyProtection="1">
      <alignment horizontal="right" vertical="center" wrapText="1"/>
      <protection locked="0"/>
    </xf>
    <xf numFmtId="180" fontId="7" fillId="41" borderId="10" xfId="0" applyNumberFormat="1" applyFont="1" applyFill="1" applyBorder="1" applyAlignment="1">
      <alignment horizontal="center" vertical="center" wrapText="1"/>
    </xf>
    <xf numFmtId="180" fontId="2" fillId="41" borderId="0" xfId="0" applyNumberFormat="1" applyFont="1" applyFill="1" applyBorder="1" applyAlignment="1" applyProtection="1">
      <alignment horizontal="left" vertical="center" wrapText="1"/>
      <protection locked="0"/>
    </xf>
    <xf numFmtId="0" fontId="3" fillId="33" borderId="0" xfId="0" applyFont="1" applyFill="1" applyAlignment="1">
      <alignment horizontal="center" vertical="center" wrapText="1"/>
    </xf>
    <xf numFmtId="0" fontId="1" fillId="33" borderId="0" xfId="0" applyFont="1" applyFill="1" applyBorder="1" applyAlignment="1">
      <alignment horizontal="right" vertical="center" wrapText="1"/>
    </xf>
    <xf numFmtId="0" fontId="1" fillId="33" borderId="16" xfId="0" applyFont="1" applyFill="1" applyBorder="1" applyAlignment="1">
      <alignment horizontal="right" vertical="center" wrapText="1"/>
    </xf>
    <xf numFmtId="0" fontId="1" fillId="33"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Border="1" applyAlignment="1">
      <alignment horizontal="right" vertical="center" wrapText="1"/>
    </xf>
    <xf numFmtId="0" fontId="1" fillId="0" borderId="16" xfId="0" applyFont="1" applyBorder="1" applyAlignment="1">
      <alignment horizontal="right"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180" fontId="7" fillId="33" borderId="0" xfId="0" applyNumberFormat="1" applyFont="1" applyFill="1" applyBorder="1" applyAlignment="1" applyProtection="1">
      <alignment vertical="center" wrapText="1"/>
      <protection locked="0"/>
    </xf>
    <xf numFmtId="180" fontId="6" fillId="33" borderId="0" xfId="0" applyNumberFormat="1" applyFont="1" applyFill="1" applyBorder="1" applyAlignment="1" applyProtection="1">
      <alignment horizontal="center" vertical="center" wrapText="1"/>
      <protection locked="0"/>
    </xf>
    <xf numFmtId="180" fontId="6" fillId="33" borderId="0" xfId="0" applyNumberFormat="1" applyFont="1" applyFill="1" applyBorder="1" applyAlignment="1">
      <alignment vertical="center" wrapText="1"/>
    </xf>
    <xf numFmtId="181" fontId="6" fillId="33" borderId="0" xfId="0" applyNumberFormat="1" applyFont="1" applyFill="1" applyBorder="1" applyAlignment="1">
      <alignment vertical="center" wrapText="1"/>
    </xf>
    <xf numFmtId="180" fontId="7" fillId="33" borderId="0" xfId="0" applyNumberFormat="1" applyFont="1" applyFill="1" applyBorder="1" applyAlignment="1" applyProtection="1">
      <alignment horizontal="left" vertical="center" wrapText="1"/>
      <protection locked="0"/>
    </xf>
    <xf numFmtId="180" fontId="7" fillId="33" borderId="16" xfId="0" applyNumberFormat="1" applyFont="1" applyFill="1" applyBorder="1" applyAlignment="1" applyProtection="1">
      <alignment horizontal="center" vertical="center" wrapText="1"/>
      <protection locked="0"/>
    </xf>
    <xf numFmtId="180" fontId="7" fillId="33" borderId="19" xfId="0" applyNumberFormat="1" applyFont="1" applyFill="1" applyBorder="1" applyAlignment="1">
      <alignment horizontal="center" vertical="center" wrapText="1"/>
    </xf>
    <xf numFmtId="180" fontId="7" fillId="33" borderId="20" xfId="0" applyNumberFormat="1" applyFont="1" applyFill="1" applyBorder="1" applyAlignment="1">
      <alignment horizontal="center" vertical="center" wrapText="1"/>
    </xf>
    <xf numFmtId="180" fontId="7" fillId="33" borderId="15" xfId="0" applyNumberFormat="1" applyFont="1" applyFill="1" applyBorder="1" applyAlignment="1">
      <alignment horizontal="center" vertical="center" wrapText="1"/>
    </xf>
    <xf numFmtId="180" fontId="7" fillId="33" borderId="10" xfId="0" applyNumberFormat="1" applyFont="1" applyFill="1" applyBorder="1" applyAlignment="1">
      <alignment horizontal="center" vertical="center" wrapText="1"/>
    </xf>
    <xf numFmtId="180" fontId="7" fillId="36" borderId="10" xfId="0" applyNumberFormat="1" applyFont="1" applyFill="1" applyBorder="1" applyAlignment="1" applyProtection="1">
      <alignment horizontal="center" vertical="center" wrapText="1"/>
      <protection locked="0"/>
    </xf>
    <xf numFmtId="180" fontId="7" fillId="33" borderId="10" xfId="0" applyNumberFormat="1" applyFont="1" applyFill="1" applyBorder="1" applyAlignment="1" applyProtection="1">
      <alignment horizontal="center" vertical="center" wrapText="1"/>
      <protection locked="0"/>
    </xf>
    <xf numFmtId="180" fontId="7" fillId="33" borderId="21" xfId="0" applyNumberFormat="1" applyFont="1" applyFill="1" applyBorder="1" applyAlignment="1" applyProtection="1">
      <alignment horizontal="center" vertical="center" wrapText="1"/>
      <protection locked="0"/>
    </xf>
    <xf numFmtId="180" fontId="7" fillId="33" borderId="22" xfId="0" applyNumberFormat="1" applyFont="1" applyFill="1" applyBorder="1" applyAlignment="1" applyProtection="1">
      <alignment horizontal="center" vertical="center" wrapText="1"/>
      <protection locked="0"/>
    </xf>
    <xf numFmtId="180" fontId="7" fillId="33" borderId="23" xfId="0" applyNumberFormat="1" applyFont="1" applyFill="1" applyBorder="1" applyAlignment="1" applyProtection="1">
      <alignment horizontal="center" vertical="center" wrapText="1"/>
      <protection locked="0"/>
    </xf>
    <xf numFmtId="180" fontId="7" fillId="33" borderId="12" xfId="0" applyNumberFormat="1" applyFont="1" applyFill="1" applyBorder="1" applyAlignment="1" applyProtection="1">
      <alignment horizontal="center" vertical="center" wrapText="1"/>
      <protection locked="0"/>
    </xf>
    <xf numFmtId="180" fontId="7" fillId="33" borderId="24" xfId="0" applyNumberFormat="1" applyFont="1" applyFill="1" applyBorder="1" applyAlignment="1" applyProtection="1">
      <alignment horizontal="center" vertical="center" wrapText="1"/>
      <protection locked="0"/>
    </xf>
    <xf numFmtId="180" fontId="7" fillId="33" borderId="21" xfId="0" applyNumberFormat="1" applyFont="1" applyFill="1" applyBorder="1" applyAlignment="1">
      <alignment horizontal="center" vertical="center" wrapText="1"/>
    </xf>
    <xf numFmtId="180" fontId="7" fillId="33" borderId="22" xfId="0" applyNumberFormat="1" applyFont="1" applyFill="1" applyBorder="1" applyAlignment="1">
      <alignment horizontal="center" vertical="center" wrapText="1"/>
    </xf>
    <xf numFmtId="180" fontId="7" fillId="33" borderId="23" xfId="0" applyNumberFormat="1" applyFont="1" applyFill="1" applyBorder="1" applyAlignment="1">
      <alignment horizontal="center" vertical="center" wrapText="1"/>
    </xf>
    <xf numFmtId="180" fontId="7" fillId="33" borderId="12" xfId="0" applyNumberFormat="1" applyFont="1" applyFill="1" applyBorder="1" applyAlignment="1">
      <alignment horizontal="center" vertical="center" wrapText="1"/>
    </xf>
    <xf numFmtId="180" fontId="7" fillId="33" borderId="16" xfId="0" applyNumberFormat="1" applyFont="1" applyFill="1" applyBorder="1" applyAlignment="1">
      <alignment horizontal="center" vertical="center" wrapText="1"/>
    </xf>
    <xf numFmtId="180" fontId="7" fillId="33" borderId="24" xfId="0" applyNumberFormat="1" applyFont="1" applyFill="1" applyBorder="1" applyAlignment="1">
      <alignment horizontal="center" vertical="center" wrapText="1"/>
    </xf>
    <xf numFmtId="181" fontId="7" fillId="33" borderId="10" xfId="0" applyNumberFormat="1" applyFont="1" applyFill="1" applyBorder="1" applyAlignment="1" applyProtection="1">
      <alignment horizontal="center" vertical="center" wrapText="1"/>
      <protection locked="0"/>
    </xf>
    <xf numFmtId="183" fontId="7" fillId="33" borderId="19" xfId="0" applyNumberFormat="1" applyFont="1" applyFill="1" applyBorder="1" applyAlignment="1">
      <alignment horizontal="center" vertical="center" wrapText="1"/>
    </xf>
    <xf numFmtId="183" fontId="7" fillId="33" borderId="20" xfId="0" applyNumberFormat="1" applyFont="1" applyFill="1" applyBorder="1" applyAlignment="1">
      <alignment horizontal="center" vertical="center" wrapText="1"/>
    </xf>
    <xf numFmtId="183" fontId="7" fillId="33" borderId="15" xfId="0" applyNumberFormat="1" applyFont="1" applyFill="1" applyBorder="1" applyAlignment="1">
      <alignment horizontal="center" vertical="center" wrapText="1"/>
    </xf>
    <xf numFmtId="180" fontId="7" fillId="33" borderId="17" xfId="0" applyNumberFormat="1" applyFont="1" applyFill="1" applyBorder="1" applyAlignment="1" applyProtection="1">
      <alignment horizontal="center" vertical="center" wrapText="1"/>
      <protection locked="0"/>
    </xf>
    <xf numFmtId="180" fontId="7" fillId="33" borderId="18" xfId="0" applyNumberFormat="1" applyFont="1" applyFill="1" applyBorder="1" applyAlignment="1" applyProtection="1">
      <alignment horizontal="center" vertical="center" wrapText="1"/>
      <protection locked="0"/>
    </xf>
    <xf numFmtId="180" fontId="7" fillId="33" borderId="11" xfId="0" applyNumberFormat="1" applyFont="1" applyFill="1" applyBorder="1" applyAlignment="1" applyProtection="1">
      <alignment horizontal="center" vertical="center" wrapText="1"/>
      <protection locked="0"/>
    </xf>
    <xf numFmtId="180" fontId="7" fillId="41" borderId="19" xfId="0" applyNumberFormat="1" applyFont="1" applyFill="1" applyBorder="1" applyAlignment="1" applyProtection="1">
      <alignment horizontal="center" vertical="center" wrapText="1"/>
      <protection locked="0"/>
    </xf>
    <xf numFmtId="180" fontId="7" fillId="41" borderId="20" xfId="0" applyNumberFormat="1" applyFont="1" applyFill="1" applyBorder="1" applyAlignment="1" applyProtection="1">
      <alignment horizontal="center" vertical="center" wrapText="1"/>
      <protection locked="0"/>
    </xf>
    <xf numFmtId="180" fontId="7" fillId="41" borderId="15" xfId="0" applyNumberFormat="1" applyFont="1" applyFill="1" applyBorder="1" applyAlignment="1" applyProtection="1">
      <alignment horizontal="center" vertical="center" wrapText="1"/>
      <protection locked="0"/>
    </xf>
    <xf numFmtId="180" fontId="7" fillId="33" borderId="19" xfId="0" applyNumberFormat="1" applyFont="1" applyFill="1" applyBorder="1" applyAlignment="1" applyProtection="1">
      <alignment horizontal="center" vertical="center" wrapText="1"/>
      <protection locked="0"/>
    </xf>
    <xf numFmtId="180" fontId="7" fillId="33" borderId="20" xfId="0" applyNumberFormat="1" applyFont="1" applyFill="1" applyBorder="1" applyAlignment="1" applyProtection="1">
      <alignment horizontal="center" vertical="center" wrapText="1"/>
      <protection locked="0"/>
    </xf>
    <xf numFmtId="180" fontId="7" fillId="33" borderId="15" xfId="0" applyNumberFormat="1" applyFont="1" applyFill="1" applyBorder="1" applyAlignment="1" applyProtection="1">
      <alignment horizontal="center" vertical="center" wrapText="1"/>
      <protection locked="0"/>
    </xf>
    <xf numFmtId="180" fontId="7" fillId="36" borderId="20" xfId="0" applyNumberFormat="1" applyFont="1" applyFill="1" applyBorder="1" applyAlignment="1" applyProtection="1">
      <alignment horizontal="center" vertical="center" wrapText="1"/>
      <protection locked="0"/>
    </xf>
    <xf numFmtId="180" fontId="7" fillId="36" borderId="15" xfId="0" applyNumberFormat="1" applyFont="1" applyFill="1" applyBorder="1" applyAlignment="1" applyProtection="1">
      <alignment horizontal="center" vertical="center" wrapText="1"/>
      <protection locked="0"/>
    </xf>
    <xf numFmtId="0" fontId="2" fillId="33" borderId="10" xfId="0" applyFont="1" applyFill="1" applyBorder="1" applyAlignment="1">
      <alignment horizontal="center" vertical="center" wrapText="1"/>
    </xf>
    <xf numFmtId="180" fontId="2" fillId="33" borderId="0" xfId="0" applyNumberFormat="1" applyFont="1" applyFill="1" applyBorder="1" applyAlignment="1" applyProtection="1">
      <alignment vertical="center" wrapText="1"/>
      <protection locked="0"/>
    </xf>
    <xf numFmtId="0" fontId="6" fillId="33" borderId="0" xfId="0" applyFont="1" applyFill="1" applyAlignment="1">
      <alignment horizontal="center" vertical="center" wrapText="1"/>
    </xf>
    <xf numFmtId="180" fontId="2" fillId="33" borderId="0" xfId="0" applyNumberFormat="1" applyFont="1" applyFill="1" applyBorder="1" applyAlignment="1" applyProtection="1">
      <alignment horizontal="left" vertical="center"/>
      <protection locked="0"/>
    </xf>
    <xf numFmtId="180" fontId="2" fillId="33" borderId="16" xfId="0" applyNumberFormat="1" applyFont="1" applyFill="1" applyBorder="1" applyAlignment="1" applyProtection="1">
      <alignment horizontal="right" vertical="center" wrapText="1"/>
      <protection locked="0"/>
    </xf>
    <xf numFmtId="180" fontId="2" fillId="33" borderId="10" xfId="0" applyNumberFormat="1" applyFont="1" applyFill="1" applyBorder="1" applyAlignment="1">
      <alignment horizontal="center" vertical="center" wrapText="1"/>
    </xf>
    <xf numFmtId="180" fontId="2" fillId="33" borderId="10" xfId="0" applyNumberFormat="1" applyFont="1" applyFill="1" applyBorder="1" applyAlignment="1" applyProtection="1">
      <alignment horizontal="center" vertical="center" wrapText="1"/>
      <protection locked="0"/>
    </xf>
    <xf numFmtId="180" fontId="2" fillId="33" borderId="19" xfId="0" applyNumberFormat="1" applyFont="1" applyFill="1" applyBorder="1" applyAlignment="1">
      <alignment horizontal="center" vertical="center" wrapText="1"/>
    </xf>
    <xf numFmtId="180" fontId="2" fillId="33" borderId="20" xfId="0" applyNumberFormat="1" applyFont="1" applyFill="1" applyBorder="1" applyAlignment="1">
      <alignment horizontal="center" vertical="center" wrapText="1"/>
    </xf>
    <xf numFmtId="180" fontId="2" fillId="33" borderId="15" xfId="0" applyNumberFormat="1" applyFont="1" applyFill="1" applyBorder="1" applyAlignment="1">
      <alignment horizontal="center" vertical="center" wrapText="1"/>
    </xf>
    <xf numFmtId="183" fontId="2" fillId="33" borderId="10" xfId="0" applyNumberFormat="1" applyFont="1" applyFill="1" applyBorder="1" applyAlignment="1">
      <alignment horizontal="center" vertical="center" wrapText="1"/>
    </xf>
    <xf numFmtId="179" fontId="2" fillId="33" borderId="10" xfId="0" applyNumberFormat="1" applyFont="1" applyFill="1" applyBorder="1" applyAlignment="1">
      <alignment horizontal="center" vertical="center" wrapText="1"/>
    </xf>
    <xf numFmtId="179" fontId="2" fillId="33" borderId="10" xfId="0" applyNumberFormat="1" applyFont="1" applyFill="1" applyBorder="1" applyAlignment="1" applyProtection="1">
      <alignment horizontal="center" vertical="center" wrapText="1"/>
      <protection/>
    </xf>
    <xf numFmtId="179" fontId="2" fillId="33" borderId="10" xfId="0" applyNumberFormat="1" applyFont="1" applyFill="1" applyBorder="1" applyAlignment="1" applyProtection="1">
      <alignment horizontal="center" vertical="center" wrapText="1"/>
      <protection locked="0"/>
    </xf>
    <xf numFmtId="180" fontId="1" fillId="33" borderId="10" xfId="0" applyNumberFormat="1" applyFont="1" applyFill="1" applyBorder="1" applyAlignment="1">
      <alignment horizontal="center" vertical="center" wrapText="1"/>
    </xf>
    <xf numFmtId="180" fontId="1" fillId="37" borderId="10" xfId="0" applyNumberFormat="1" applyFont="1" applyFill="1" applyBorder="1" applyAlignment="1">
      <alignment horizontal="center" vertical="center" wrapText="1"/>
    </xf>
    <xf numFmtId="0" fontId="1" fillId="33" borderId="0" xfId="0" applyNumberFormat="1" applyFont="1" applyFill="1" applyAlignment="1">
      <alignment vertical="center" wrapText="1"/>
    </xf>
    <xf numFmtId="0" fontId="3" fillId="33" borderId="0" xfId="0" applyNumberFormat="1" applyFont="1" applyFill="1" applyAlignment="1">
      <alignment horizontal="center" vertical="center" wrapText="1"/>
    </xf>
    <xf numFmtId="180" fontId="1" fillId="33" borderId="0" xfId="0" applyNumberFormat="1" applyFont="1" applyFill="1" applyBorder="1" applyAlignment="1" applyProtection="1">
      <alignment horizontal="center" vertical="center" wrapText="1"/>
      <protection locked="0"/>
    </xf>
    <xf numFmtId="0" fontId="1" fillId="33" borderId="0" xfId="0" applyNumberFormat="1" applyFont="1" applyFill="1" applyBorder="1" applyAlignment="1">
      <alignment horizontal="right" vertical="center" wrapText="1"/>
    </xf>
    <xf numFmtId="0" fontId="1" fillId="33" borderId="0" xfId="0"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181" fontId="1" fillId="33" borderId="10" xfId="0" applyNumberFormat="1" applyFont="1" applyFill="1" applyBorder="1" applyAlignment="1">
      <alignment horizontal="center" vertical="center" wrapText="1"/>
    </xf>
    <xf numFmtId="180" fontId="1" fillId="34" borderId="10" xfId="0" applyNumberFormat="1" applyFont="1" applyFill="1" applyBorder="1" applyAlignment="1">
      <alignment horizontal="center" vertical="center" wrapText="1"/>
    </xf>
    <xf numFmtId="180" fontId="1" fillId="37" borderId="17" xfId="0" applyNumberFormat="1" applyFont="1" applyFill="1" applyBorder="1" applyAlignment="1">
      <alignment horizontal="center" vertical="center" wrapText="1"/>
    </xf>
    <xf numFmtId="180" fontId="1" fillId="37" borderId="18" xfId="0" applyNumberFormat="1"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0" fontId="1" fillId="33" borderId="19" xfId="0" applyNumberFormat="1" applyFont="1" applyFill="1" applyBorder="1" applyAlignment="1">
      <alignment horizontal="center" vertical="center" wrapText="1"/>
    </xf>
    <xf numFmtId="0" fontId="1" fillId="33" borderId="20"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183" fontId="1" fillId="33" borderId="10" xfId="0" applyNumberFormat="1" applyFont="1" applyFill="1" applyBorder="1" applyAlignment="1">
      <alignment horizontal="center" vertical="center" wrapText="1"/>
    </xf>
    <xf numFmtId="0" fontId="1" fillId="33" borderId="22" xfId="0" applyNumberFormat="1" applyFont="1" applyFill="1" applyBorder="1" applyAlignment="1">
      <alignment horizontal="left" vertical="center" wrapText="1"/>
    </xf>
    <xf numFmtId="0" fontId="1" fillId="33" borderId="23" xfId="0" applyNumberFormat="1" applyFont="1" applyFill="1" applyBorder="1" applyAlignment="1">
      <alignment horizontal="left" vertical="center" wrapText="1"/>
    </xf>
    <xf numFmtId="0" fontId="1" fillId="33" borderId="16" xfId="0" applyNumberFormat="1" applyFont="1" applyFill="1" applyBorder="1" applyAlignment="1">
      <alignment horizontal="left" vertical="center" wrapText="1"/>
    </xf>
    <xf numFmtId="0" fontId="1" fillId="33" borderId="24" xfId="0" applyNumberFormat="1" applyFont="1" applyFill="1" applyBorder="1" applyAlignment="1">
      <alignment horizontal="left" vertical="center" wrapText="1"/>
    </xf>
    <xf numFmtId="181" fontId="1" fillId="34" borderId="10" xfId="0" applyNumberFormat="1" applyFont="1" applyFill="1" applyBorder="1" applyAlignment="1">
      <alignment horizontal="center" vertical="center" wrapText="1"/>
    </xf>
    <xf numFmtId="0" fontId="1" fillId="37" borderId="10" xfId="0" applyNumberFormat="1" applyFont="1" applyFill="1" applyBorder="1" applyAlignment="1">
      <alignment horizontal="center" vertical="center" wrapText="1"/>
    </xf>
    <xf numFmtId="181" fontId="1" fillId="37"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7" borderId="10" xfId="0" applyFont="1" applyFill="1" applyBorder="1" applyAlignment="1">
      <alignment horizontal="center" vertical="center" wrapText="1"/>
    </xf>
    <xf numFmtId="181" fontId="1" fillId="35"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0" fontId="1" fillId="33" borderId="21" xfId="0" applyNumberFormat="1" applyFont="1" applyFill="1" applyBorder="1" applyAlignment="1">
      <alignment horizontal="left" vertical="center" wrapText="1"/>
    </xf>
    <xf numFmtId="0" fontId="1" fillId="33" borderId="12"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1" fillId="33" borderId="16" xfId="0" applyFont="1" applyFill="1" applyBorder="1" applyAlignment="1">
      <alignment horizontal="left" vertical="center" wrapText="1"/>
    </xf>
    <xf numFmtId="0" fontId="1" fillId="33" borderId="21"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cellXfs>
  <cellStyles count="65">
    <cellStyle name="Normal" xfId="0"/>
    <cellStyle name=" 1"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2" xfId="41"/>
    <cellStyle name="常规 2" xfId="42"/>
    <cellStyle name="常规 2 2" xfId="43"/>
    <cellStyle name="常规 20" xfId="44"/>
    <cellStyle name="常规 22" xfId="45"/>
    <cellStyle name="常规 29" xfId="46"/>
    <cellStyle name="常规 3" xfId="47"/>
    <cellStyle name="常规 31" xfId="48"/>
    <cellStyle name="常规 33" xfId="49"/>
    <cellStyle name="常规 34" xfId="50"/>
    <cellStyle name="常规 36" xfId="51"/>
    <cellStyle name="常规 4" xfId="52"/>
    <cellStyle name="常规 6" xfId="53"/>
    <cellStyle name="常规 7" xfId="54"/>
    <cellStyle name="常规_Sheet1" xfId="55"/>
    <cellStyle name="常规_整理表"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样式 1" xfId="77"/>
    <cellStyle name="注释" xfId="78"/>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5"/>
  <sheetViews>
    <sheetView zoomScalePageLayoutView="0" workbookViewId="0" topLeftCell="A1">
      <pane ySplit="7" topLeftCell="A8" activePane="bottomLeft" state="frozen"/>
      <selection pane="topLeft" activeCell="A1" sqref="A1"/>
      <selection pane="bottomLeft" activeCell="F15" sqref="F15"/>
    </sheetView>
  </sheetViews>
  <sheetFormatPr defaultColWidth="9.00390625" defaultRowHeight="13.5"/>
  <cols>
    <col min="1" max="1" width="11.00390625" style="135" customWidth="1"/>
    <col min="2" max="2" width="8.375" style="135" customWidth="1"/>
    <col min="3" max="5" width="9.875" style="135" customWidth="1"/>
    <col min="6" max="6" width="19.25390625" style="135" customWidth="1"/>
    <col min="7" max="7" width="18.75390625" style="135" customWidth="1"/>
    <col min="8" max="8" width="9.00390625" style="133" customWidth="1"/>
    <col min="9" max="9" width="9.00390625" style="136" customWidth="1"/>
    <col min="10" max="12" width="9.00390625" style="135" customWidth="1"/>
    <col min="13" max="13" width="9.00390625" style="136" customWidth="1"/>
    <col min="14" max="16" width="9.00390625" style="135" customWidth="1"/>
    <col min="17" max="17" width="20.375" style="135" customWidth="1"/>
    <col min="18" max="16384" width="9.00390625" style="135" customWidth="1"/>
  </cols>
  <sheetData>
    <row r="1" spans="1:17" ht="12">
      <c r="A1" s="3" t="s">
        <v>99</v>
      </c>
      <c r="B1" s="3"/>
      <c r="C1" s="3"/>
      <c r="D1" s="3"/>
      <c r="E1" s="3"/>
      <c r="F1" s="3"/>
      <c r="G1" s="3"/>
      <c r="H1" s="66"/>
      <c r="I1" s="153"/>
      <c r="J1" s="3"/>
      <c r="K1" s="3"/>
      <c r="L1" s="3"/>
      <c r="M1" s="153"/>
      <c r="N1" s="3"/>
      <c r="O1" s="3"/>
      <c r="P1" s="3"/>
      <c r="Q1" s="3"/>
    </row>
    <row r="2" spans="1:17" ht="20.25">
      <c r="A2" s="164" t="s">
        <v>100</v>
      </c>
      <c r="B2" s="164"/>
      <c r="C2" s="164"/>
      <c r="D2" s="164"/>
      <c r="E2" s="164"/>
      <c r="F2" s="164"/>
      <c r="G2" s="164"/>
      <c r="H2" s="164"/>
      <c r="I2" s="164"/>
      <c r="J2" s="164"/>
      <c r="K2" s="164"/>
      <c r="L2" s="164"/>
      <c r="M2" s="164"/>
      <c r="N2" s="164"/>
      <c r="O2" s="164"/>
      <c r="P2" s="164"/>
      <c r="Q2" s="164"/>
    </row>
    <row r="3" spans="1:17" ht="27.75" customHeight="1">
      <c r="A3" s="3"/>
      <c r="B3" s="3"/>
      <c r="C3" s="3"/>
      <c r="D3" s="3"/>
      <c r="E3" s="3"/>
      <c r="F3" s="48"/>
      <c r="G3" s="3"/>
      <c r="H3" s="66"/>
      <c r="I3" s="153"/>
      <c r="J3" s="3"/>
      <c r="K3" s="165" t="s">
        <v>101</v>
      </c>
      <c r="L3" s="165"/>
      <c r="M3" s="165"/>
      <c r="N3" s="165"/>
      <c r="O3" s="165"/>
      <c r="P3" s="165"/>
      <c r="Q3" s="166"/>
    </row>
    <row r="4" spans="1:17" s="132" customFormat="1" ht="19.5" customHeight="1">
      <c r="A4" s="167" t="s">
        <v>102</v>
      </c>
      <c r="B4" s="167" t="s">
        <v>103</v>
      </c>
      <c r="C4" s="167"/>
      <c r="D4" s="167"/>
      <c r="E4" s="167"/>
      <c r="F4" s="167" t="s">
        <v>104</v>
      </c>
      <c r="G4" s="167" t="s">
        <v>105</v>
      </c>
      <c r="H4" s="167" t="s">
        <v>106</v>
      </c>
      <c r="I4" s="167"/>
      <c r="J4" s="167"/>
      <c r="K4" s="167"/>
      <c r="L4" s="167"/>
      <c r="M4" s="167"/>
      <c r="N4" s="167"/>
      <c r="O4" s="167"/>
      <c r="P4" s="167"/>
      <c r="Q4" s="167" t="s">
        <v>107</v>
      </c>
    </row>
    <row r="5" spans="1:17" s="132" customFormat="1" ht="19.5" customHeight="1">
      <c r="A5" s="167"/>
      <c r="B5" s="167" t="s">
        <v>108</v>
      </c>
      <c r="C5" s="167" t="s">
        <v>109</v>
      </c>
      <c r="D5" s="167"/>
      <c r="E5" s="167"/>
      <c r="F5" s="167"/>
      <c r="G5" s="167"/>
      <c r="H5" s="168" t="s">
        <v>110</v>
      </c>
      <c r="I5" s="167" t="s">
        <v>111</v>
      </c>
      <c r="J5" s="167"/>
      <c r="K5" s="167"/>
      <c r="L5" s="167"/>
      <c r="M5" s="167" t="s">
        <v>112</v>
      </c>
      <c r="N5" s="167"/>
      <c r="O5" s="167"/>
      <c r="P5" s="167"/>
      <c r="Q5" s="167"/>
    </row>
    <row r="6" spans="1:17" s="132" customFormat="1" ht="40.5" customHeight="1">
      <c r="A6" s="167"/>
      <c r="B6" s="167"/>
      <c r="C6" s="5" t="s">
        <v>113</v>
      </c>
      <c r="D6" s="5" t="s">
        <v>114</v>
      </c>
      <c r="E6" s="5" t="s">
        <v>115</v>
      </c>
      <c r="F6" s="167"/>
      <c r="G6" s="167"/>
      <c r="H6" s="168"/>
      <c r="I6" s="154" t="s">
        <v>116</v>
      </c>
      <c r="J6" s="5" t="s">
        <v>117</v>
      </c>
      <c r="K6" s="5" t="s">
        <v>118</v>
      </c>
      <c r="L6" s="5" t="s">
        <v>119</v>
      </c>
      <c r="M6" s="154" t="s">
        <v>116</v>
      </c>
      <c r="N6" s="5" t="s">
        <v>120</v>
      </c>
      <c r="O6" s="5" t="s">
        <v>121</v>
      </c>
      <c r="P6" s="5" t="s">
        <v>122</v>
      </c>
      <c r="Q6" s="167"/>
    </row>
    <row r="7" spans="1:17" s="132" customFormat="1" ht="12">
      <c r="A7" s="5">
        <v>1</v>
      </c>
      <c r="B7" s="5">
        <v>2</v>
      </c>
      <c r="C7" s="5">
        <v>3</v>
      </c>
      <c r="D7" s="5">
        <v>4</v>
      </c>
      <c r="E7" s="5">
        <v>5</v>
      </c>
      <c r="F7" s="5">
        <v>6</v>
      </c>
      <c r="G7" s="5">
        <v>7</v>
      </c>
      <c r="H7" s="137">
        <v>8</v>
      </c>
      <c r="I7" s="154">
        <v>9</v>
      </c>
      <c r="J7" s="5">
        <v>10</v>
      </c>
      <c r="K7" s="5">
        <v>11</v>
      </c>
      <c r="L7" s="5">
        <v>12</v>
      </c>
      <c r="M7" s="154">
        <v>13</v>
      </c>
      <c r="N7" s="5">
        <v>14</v>
      </c>
      <c r="O7" s="5">
        <v>15</v>
      </c>
      <c r="P7" s="5">
        <v>16</v>
      </c>
      <c r="Q7" s="5">
        <v>17</v>
      </c>
    </row>
    <row r="8" spans="1:17" s="133" customFormat="1" ht="15" customHeight="1">
      <c r="A8" s="138"/>
      <c r="B8" s="138"/>
      <c r="C8" s="138"/>
      <c r="D8" s="138"/>
      <c r="E8" s="138"/>
      <c r="F8" s="138" t="s">
        <v>110</v>
      </c>
      <c r="G8" s="138"/>
      <c r="H8" s="139">
        <f>SUM(H9:H45)</f>
        <v>951.3499999999997</v>
      </c>
      <c r="I8" s="139">
        <f aca="true" t="shared" si="0" ref="I8:P8">SUM(I9:I45)</f>
        <v>210.72</v>
      </c>
      <c r="J8" s="139">
        <f t="shared" si="0"/>
        <v>5.81</v>
      </c>
      <c r="K8" s="139">
        <f t="shared" si="0"/>
        <v>54.06999999999999</v>
      </c>
      <c r="L8" s="139">
        <f t="shared" si="0"/>
        <v>150.84</v>
      </c>
      <c r="M8" s="139">
        <f t="shared" si="0"/>
        <v>740.6300000000001</v>
      </c>
      <c r="N8" s="139">
        <f t="shared" si="0"/>
        <v>0</v>
      </c>
      <c r="O8" s="139">
        <f t="shared" si="0"/>
        <v>95</v>
      </c>
      <c r="P8" s="139">
        <f t="shared" si="0"/>
        <v>645.6300000000001</v>
      </c>
      <c r="Q8" s="138"/>
    </row>
    <row r="9" spans="1:17" s="132" customFormat="1" ht="27.75" customHeight="1">
      <c r="A9" s="5" t="s">
        <v>123</v>
      </c>
      <c r="B9" s="5">
        <v>2040201</v>
      </c>
      <c r="C9" s="36" t="s">
        <v>124</v>
      </c>
      <c r="D9" s="36" t="s">
        <v>125</v>
      </c>
      <c r="E9" s="36" t="s">
        <v>126</v>
      </c>
      <c r="F9" s="7" t="s">
        <v>127</v>
      </c>
      <c r="G9" s="7" t="s">
        <v>128</v>
      </c>
      <c r="H9" s="140">
        <f>I9+M9</f>
        <v>14.43</v>
      </c>
      <c r="I9" s="155">
        <f>SUM(J9:L9)</f>
        <v>14.43</v>
      </c>
      <c r="J9" s="11"/>
      <c r="K9" s="11">
        <v>14.43</v>
      </c>
      <c r="L9" s="11"/>
      <c r="M9" s="155">
        <f>SUM(N9:P9)</f>
        <v>0</v>
      </c>
      <c r="N9" s="11"/>
      <c r="O9" s="11"/>
      <c r="P9" s="11"/>
      <c r="Q9" s="5"/>
    </row>
    <row r="10" spans="1:17" ht="27.75" customHeight="1">
      <c r="A10" s="5" t="s">
        <v>123</v>
      </c>
      <c r="B10" s="5">
        <v>2040201</v>
      </c>
      <c r="C10" s="36" t="s">
        <v>124</v>
      </c>
      <c r="D10" s="36" t="s">
        <v>125</v>
      </c>
      <c r="E10" s="36" t="s">
        <v>126</v>
      </c>
      <c r="F10" s="7" t="s">
        <v>129</v>
      </c>
      <c r="G10" s="7" t="s">
        <v>130</v>
      </c>
      <c r="H10" s="140">
        <f aca="true" t="shared" si="1" ref="H10:H45">I10+M10</f>
        <v>3</v>
      </c>
      <c r="I10" s="155">
        <f aca="true" t="shared" si="2" ref="I10:I45">SUM(J10:L10)</f>
        <v>3</v>
      </c>
      <c r="J10" s="156"/>
      <c r="K10" s="11">
        <v>3</v>
      </c>
      <c r="L10" s="11"/>
      <c r="M10" s="155">
        <f aca="true" t="shared" si="3" ref="M10:M45">SUM(N10:P10)</f>
        <v>0</v>
      </c>
      <c r="N10" s="11"/>
      <c r="O10" s="11"/>
      <c r="P10" s="11"/>
      <c r="Q10" s="5"/>
    </row>
    <row r="11" spans="1:17" ht="27.75" customHeight="1">
      <c r="A11" s="5" t="s">
        <v>123</v>
      </c>
      <c r="B11" s="5">
        <v>2011101</v>
      </c>
      <c r="C11" s="7" t="s">
        <v>131</v>
      </c>
      <c r="D11" s="7" t="s">
        <v>132</v>
      </c>
      <c r="E11" s="7" t="s">
        <v>126</v>
      </c>
      <c r="F11" s="7" t="s">
        <v>133</v>
      </c>
      <c r="G11" s="7" t="s">
        <v>134</v>
      </c>
      <c r="H11" s="140">
        <f t="shared" si="1"/>
        <v>3.43</v>
      </c>
      <c r="I11" s="155">
        <f t="shared" si="2"/>
        <v>3.43</v>
      </c>
      <c r="J11" s="156"/>
      <c r="K11" s="11">
        <v>3.43</v>
      </c>
      <c r="L11" s="156"/>
      <c r="M11" s="155">
        <f t="shared" si="3"/>
        <v>0</v>
      </c>
      <c r="N11" s="156"/>
      <c r="O11" s="156"/>
      <c r="P11" s="156"/>
      <c r="Q11" s="5"/>
    </row>
    <row r="12" spans="1:17" ht="27.75" customHeight="1">
      <c r="A12" s="5" t="s">
        <v>123</v>
      </c>
      <c r="B12" s="83">
        <v>2010401</v>
      </c>
      <c r="C12" s="7" t="s">
        <v>131</v>
      </c>
      <c r="D12" s="7" t="s">
        <v>135</v>
      </c>
      <c r="E12" s="7" t="s">
        <v>126</v>
      </c>
      <c r="F12" s="7" t="s">
        <v>136</v>
      </c>
      <c r="G12" s="7" t="s">
        <v>137</v>
      </c>
      <c r="H12" s="140">
        <f t="shared" si="1"/>
        <v>7.96</v>
      </c>
      <c r="I12" s="155">
        <f t="shared" si="2"/>
        <v>7.96</v>
      </c>
      <c r="J12" s="156"/>
      <c r="K12" s="156">
        <v>7.96</v>
      </c>
      <c r="L12" s="156"/>
      <c r="M12" s="155">
        <f t="shared" si="3"/>
        <v>0</v>
      </c>
      <c r="N12" s="156"/>
      <c r="O12" s="156"/>
      <c r="P12" s="156"/>
      <c r="Q12" s="148"/>
    </row>
    <row r="13" spans="1:17" ht="27.75" customHeight="1">
      <c r="A13" s="5" t="s">
        <v>123</v>
      </c>
      <c r="B13" s="83">
        <v>2010301</v>
      </c>
      <c r="C13" s="7" t="s">
        <v>131</v>
      </c>
      <c r="D13" s="141" t="s">
        <v>138</v>
      </c>
      <c r="E13" s="141" t="s">
        <v>126</v>
      </c>
      <c r="F13" s="7" t="s">
        <v>139</v>
      </c>
      <c r="G13" s="7" t="s">
        <v>134</v>
      </c>
      <c r="H13" s="140">
        <f t="shared" si="1"/>
        <v>10.95</v>
      </c>
      <c r="I13" s="155">
        <f t="shared" si="2"/>
        <v>10.95</v>
      </c>
      <c r="J13" s="156"/>
      <c r="K13" s="156">
        <v>10.95</v>
      </c>
      <c r="L13" s="156"/>
      <c r="M13" s="155">
        <f t="shared" si="3"/>
        <v>0</v>
      </c>
      <c r="N13" s="156"/>
      <c r="O13" s="156"/>
      <c r="P13" s="156"/>
      <c r="Q13" s="148"/>
    </row>
    <row r="14" spans="1:17" ht="27.75" customHeight="1">
      <c r="A14" s="5" t="s">
        <v>123</v>
      </c>
      <c r="B14" s="83">
        <v>2012402</v>
      </c>
      <c r="C14" s="7" t="s">
        <v>131</v>
      </c>
      <c r="D14" s="142" t="s">
        <v>140</v>
      </c>
      <c r="E14" s="142" t="s">
        <v>141</v>
      </c>
      <c r="F14" s="7" t="s">
        <v>142</v>
      </c>
      <c r="G14" s="7" t="s">
        <v>143</v>
      </c>
      <c r="H14" s="140">
        <f t="shared" si="1"/>
        <v>5</v>
      </c>
      <c r="I14" s="155">
        <f t="shared" si="2"/>
        <v>5</v>
      </c>
      <c r="J14" s="156"/>
      <c r="K14" s="156"/>
      <c r="L14" s="156">
        <v>5</v>
      </c>
      <c r="M14" s="155">
        <f t="shared" si="3"/>
        <v>0</v>
      </c>
      <c r="N14" s="156"/>
      <c r="O14" s="156"/>
      <c r="P14" s="156"/>
      <c r="Q14" s="148"/>
    </row>
    <row r="15" spans="1:17" s="134" customFormat="1" ht="30" customHeight="1">
      <c r="A15" s="5" t="s">
        <v>144</v>
      </c>
      <c r="B15" s="5">
        <v>2200110</v>
      </c>
      <c r="C15" s="8" t="s">
        <v>145</v>
      </c>
      <c r="D15" s="8" t="s">
        <v>146</v>
      </c>
      <c r="E15" s="8" t="s">
        <v>147</v>
      </c>
      <c r="F15" s="143" t="s">
        <v>148</v>
      </c>
      <c r="G15" s="37" t="s">
        <v>149</v>
      </c>
      <c r="H15" s="140">
        <f t="shared" si="1"/>
        <v>67</v>
      </c>
      <c r="I15" s="155">
        <f t="shared" si="2"/>
        <v>0</v>
      </c>
      <c r="J15" s="11"/>
      <c r="K15" s="11"/>
      <c r="L15" s="11"/>
      <c r="M15" s="155">
        <f t="shared" si="3"/>
        <v>67</v>
      </c>
      <c r="N15" s="11"/>
      <c r="O15" s="11">
        <v>67</v>
      </c>
      <c r="P15" s="11"/>
      <c r="Q15" s="8"/>
    </row>
    <row r="16" spans="1:17" s="134" customFormat="1" ht="31.5" customHeight="1">
      <c r="A16" s="5" t="s">
        <v>144</v>
      </c>
      <c r="B16" s="5">
        <v>2200110</v>
      </c>
      <c r="C16" s="8" t="s">
        <v>145</v>
      </c>
      <c r="D16" s="8" t="s">
        <v>146</v>
      </c>
      <c r="E16" s="8" t="s">
        <v>147</v>
      </c>
      <c r="F16" s="143" t="s">
        <v>150</v>
      </c>
      <c r="G16" s="37" t="s">
        <v>151</v>
      </c>
      <c r="H16" s="140">
        <f t="shared" si="1"/>
        <v>28</v>
      </c>
      <c r="I16" s="155">
        <f t="shared" si="2"/>
        <v>0</v>
      </c>
      <c r="J16" s="156"/>
      <c r="K16" s="156"/>
      <c r="L16" s="156"/>
      <c r="M16" s="155">
        <f t="shared" si="3"/>
        <v>28</v>
      </c>
      <c r="N16" s="156"/>
      <c r="O16" s="11">
        <v>28</v>
      </c>
      <c r="P16" s="156"/>
      <c r="Q16" s="144"/>
    </row>
    <row r="17" spans="1:17" s="134" customFormat="1" ht="42" customHeight="1">
      <c r="A17" s="5" t="s">
        <v>144</v>
      </c>
      <c r="B17" s="23">
        <v>2140101</v>
      </c>
      <c r="C17" s="8" t="s">
        <v>152</v>
      </c>
      <c r="D17" s="8" t="s">
        <v>153</v>
      </c>
      <c r="E17" s="8" t="s">
        <v>126</v>
      </c>
      <c r="F17" s="8" t="s">
        <v>154</v>
      </c>
      <c r="G17" s="8" t="s">
        <v>155</v>
      </c>
      <c r="H17" s="140">
        <f t="shared" si="1"/>
        <v>0.78</v>
      </c>
      <c r="I17" s="155">
        <f t="shared" si="2"/>
        <v>0.78</v>
      </c>
      <c r="J17" s="11">
        <v>0.78</v>
      </c>
      <c r="K17" s="11"/>
      <c r="L17" s="11"/>
      <c r="M17" s="155">
        <f t="shared" si="3"/>
        <v>0</v>
      </c>
      <c r="N17" s="11"/>
      <c r="O17" s="11"/>
      <c r="P17" s="11"/>
      <c r="Q17" s="8" t="s">
        <v>156</v>
      </c>
    </row>
    <row r="18" spans="1:17" s="134" customFormat="1" ht="30" customHeight="1">
      <c r="A18" s="5" t="s">
        <v>144</v>
      </c>
      <c r="B18" s="5">
        <v>2010450</v>
      </c>
      <c r="C18" s="7" t="s">
        <v>131</v>
      </c>
      <c r="D18" s="7" t="s">
        <v>135</v>
      </c>
      <c r="E18" s="8" t="s">
        <v>157</v>
      </c>
      <c r="F18" s="8" t="s">
        <v>158</v>
      </c>
      <c r="G18" s="8" t="s">
        <v>159</v>
      </c>
      <c r="H18" s="140">
        <f t="shared" si="1"/>
        <v>3.64</v>
      </c>
      <c r="I18" s="155">
        <f t="shared" si="2"/>
        <v>3.64</v>
      </c>
      <c r="J18" s="11">
        <v>3.64</v>
      </c>
      <c r="K18" s="11"/>
      <c r="L18" s="11"/>
      <c r="M18" s="155">
        <f t="shared" si="3"/>
        <v>0</v>
      </c>
      <c r="N18" s="11"/>
      <c r="O18" s="11"/>
      <c r="P18" s="11"/>
      <c r="Q18" s="8"/>
    </row>
    <row r="19" spans="1:17" s="134" customFormat="1" ht="34.5" customHeight="1">
      <c r="A19" s="18" t="s">
        <v>144</v>
      </c>
      <c r="B19" s="83">
        <v>2010401</v>
      </c>
      <c r="C19" s="7" t="s">
        <v>131</v>
      </c>
      <c r="D19" s="7" t="s">
        <v>135</v>
      </c>
      <c r="E19" s="7" t="s">
        <v>126</v>
      </c>
      <c r="F19" s="144" t="s">
        <v>160</v>
      </c>
      <c r="G19" s="37" t="s">
        <v>161</v>
      </c>
      <c r="H19" s="140">
        <f t="shared" si="1"/>
        <v>1.39</v>
      </c>
      <c r="I19" s="155">
        <f t="shared" si="2"/>
        <v>1.39</v>
      </c>
      <c r="J19" s="156">
        <v>1.39</v>
      </c>
      <c r="K19" s="156"/>
      <c r="L19" s="156"/>
      <c r="M19" s="155">
        <f t="shared" si="3"/>
        <v>0</v>
      </c>
      <c r="N19" s="156"/>
      <c r="O19" s="156"/>
      <c r="P19" s="156"/>
      <c r="Q19" s="37" t="s">
        <v>162</v>
      </c>
    </row>
    <row r="20" spans="1:17" ht="27.75" customHeight="1">
      <c r="A20" s="145" t="s">
        <v>163</v>
      </c>
      <c r="B20" s="146">
        <v>2130106</v>
      </c>
      <c r="C20" s="147" t="s">
        <v>164</v>
      </c>
      <c r="D20" s="147" t="s">
        <v>163</v>
      </c>
      <c r="E20" s="147" t="s">
        <v>165</v>
      </c>
      <c r="F20" s="5" t="s">
        <v>166</v>
      </c>
      <c r="G20" s="5" t="s">
        <v>167</v>
      </c>
      <c r="H20" s="140">
        <f t="shared" si="1"/>
        <v>5.95</v>
      </c>
      <c r="I20" s="155">
        <f t="shared" si="2"/>
        <v>5.95</v>
      </c>
      <c r="J20" s="11"/>
      <c r="K20" s="11"/>
      <c r="L20" s="11">
        <v>5.95</v>
      </c>
      <c r="M20" s="155">
        <f t="shared" si="3"/>
        <v>0</v>
      </c>
      <c r="N20" s="11"/>
      <c r="O20" s="11"/>
      <c r="P20" s="11"/>
      <c r="Q20" s="5"/>
    </row>
    <row r="21" spans="1:17" ht="28.5" customHeight="1">
      <c r="A21" s="145" t="s">
        <v>163</v>
      </c>
      <c r="B21" s="83">
        <v>2130110</v>
      </c>
      <c r="C21" s="147" t="s">
        <v>164</v>
      </c>
      <c r="D21" s="147" t="s">
        <v>163</v>
      </c>
      <c r="E21" s="148" t="s">
        <v>168</v>
      </c>
      <c r="F21" s="26" t="s">
        <v>169</v>
      </c>
      <c r="G21" s="5" t="s">
        <v>170</v>
      </c>
      <c r="H21" s="140">
        <f t="shared" si="1"/>
        <v>4.1</v>
      </c>
      <c r="I21" s="155">
        <f t="shared" si="2"/>
        <v>4.1</v>
      </c>
      <c r="J21" s="156"/>
      <c r="K21" s="156"/>
      <c r="L21" s="156">
        <v>4.1</v>
      </c>
      <c r="M21" s="155">
        <f t="shared" si="3"/>
        <v>0</v>
      </c>
      <c r="N21" s="156"/>
      <c r="O21" s="156"/>
      <c r="P21" s="156"/>
      <c r="Q21" s="148"/>
    </row>
    <row r="22" spans="1:17" ht="37.5" customHeight="1">
      <c r="A22" s="5" t="s">
        <v>171</v>
      </c>
      <c r="B22" s="5">
        <v>2160299</v>
      </c>
      <c r="C22" s="8" t="s">
        <v>172</v>
      </c>
      <c r="D22" s="8" t="s">
        <v>173</v>
      </c>
      <c r="E22" s="8" t="s">
        <v>174</v>
      </c>
      <c r="F22" s="8" t="s">
        <v>175</v>
      </c>
      <c r="G22" s="15" t="s">
        <v>176</v>
      </c>
      <c r="H22" s="140">
        <f t="shared" si="1"/>
        <v>12.5</v>
      </c>
      <c r="I22" s="155">
        <f t="shared" si="2"/>
        <v>0</v>
      </c>
      <c r="J22" s="11"/>
      <c r="K22" s="11"/>
      <c r="L22" s="11"/>
      <c r="M22" s="155">
        <f t="shared" si="3"/>
        <v>12.5</v>
      </c>
      <c r="N22" s="11"/>
      <c r="O22" s="11"/>
      <c r="P22" s="11">
        <v>12.5</v>
      </c>
      <c r="Q22" s="5"/>
    </row>
    <row r="23" spans="1:17" ht="24" customHeight="1">
      <c r="A23" s="5" t="s">
        <v>171</v>
      </c>
      <c r="B23" s="83">
        <v>2160699</v>
      </c>
      <c r="C23" s="8" t="s">
        <v>172</v>
      </c>
      <c r="D23" s="8" t="s">
        <v>177</v>
      </c>
      <c r="E23" s="8" t="s">
        <v>178</v>
      </c>
      <c r="F23" s="35" t="s">
        <v>179</v>
      </c>
      <c r="G23" s="15" t="s">
        <v>180</v>
      </c>
      <c r="H23" s="140">
        <f t="shared" si="1"/>
        <v>214.94</v>
      </c>
      <c r="I23" s="155">
        <f t="shared" si="2"/>
        <v>0</v>
      </c>
      <c r="J23" s="156"/>
      <c r="K23" s="156"/>
      <c r="L23" s="156"/>
      <c r="M23" s="155">
        <f t="shared" si="3"/>
        <v>214.94</v>
      </c>
      <c r="N23" s="156"/>
      <c r="O23" s="156"/>
      <c r="P23" s="32">
        <v>214.94</v>
      </c>
      <c r="Q23" s="148"/>
    </row>
    <row r="24" spans="1:17" ht="24" customHeight="1">
      <c r="A24" s="5" t="s">
        <v>171</v>
      </c>
      <c r="B24" s="83">
        <v>2160699</v>
      </c>
      <c r="C24" s="8" t="s">
        <v>172</v>
      </c>
      <c r="D24" s="8" t="s">
        <v>177</v>
      </c>
      <c r="E24" s="8" t="s">
        <v>178</v>
      </c>
      <c r="F24" s="149" t="s">
        <v>181</v>
      </c>
      <c r="G24" s="15" t="s">
        <v>182</v>
      </c>
      <c r="H24" s="140">
        <f t="shared" si="1"/>
        <v>329</v>
      </c>
      <c r="I24" s="155">
        <f t="shared" si="2"/>
        <v>0</v>
      </c>
      <c r="J24" s="156"/>
      <c r="K24" s="156"/>
      <c r="L24" s="156"/>
      <c r="M24" s="155">
        <f t="shared" si="3"/>
        <v>329</v>
      </c>
      <c r="N24" s="156"/>
      <c r="O24" s="156"/>
      <c r="P24" s="32">
        <v>329</v>
      </c>
      <c r="Q24" s="148"/>
    </row>
    <row r="25" spans="1:17" ht="24" customHeight="1">
      <c r="A25" s="5" t="s">
        <v>171</v>
      </c>
      <c r="B25" s="83">
        <v>2160299</v>
      </c>
      <c r="C25" s="8" t="s">
        <v>172</v>
      </c>
      <c r="D25" s="8" t="s">
        <v>173</v>
      </c>
      <c r="E25" s="8" t="s">
        <v>174</v>
      </c>
      <c r="F25" s="149" t="s">
        <v>183</v>
      </c>
      <c r="G25" s="15" t="s">
        <v>184</v>
      </c>
      <c r="H25" s="140">
        <f t="shared" si="1"/>
        <v>15.21</v>
      </c>
      <c r="I25" s="155">
        <f t="shared" si="2"/>
        <v>0</v>
      </c>
      <c r="J25" s="156"/>
      <c r="K25" s="156"/>
      <c r="L25" s="156"/>
      <c r="M25" s="155">
        <f t="shared" si="3"/>
        <v>15.21</v>
      </c>
      <c r="N25" s="156"/>
      <c r="O25" s="156"/>
      <c r="P25" s="32">
        <v>15.21</v>
      </c>
      <c r="Q25" s="148"/>
    </row>
    <row r="26" spans="1:17" ht="24" customHeight="1">
      <c r="A26" s="5" t="s">
        <v>171</v>
      </c>
      <c r="B26" s="83">
        <v>2160299</v>
      </c>
      <c r="C26" s="8" t="s">
        <v>172</v>
      </c>
      <c r="D26" s="8" t="s">
        <v>173</v>
      </c>
      <c r="E26" s="8" t="s">
        <v>174</v>
      </c>
      <c r="F26" s="150" t="s">
        <v>185</v>
      </c>
      <c r="G26" s="15" t="s">
        <v>186</v>
      </c>
      <c r="H26" s="140">
        <f t="shared" si="1"/>
        <v>33</v>
      </c>
      <c r="I26" s="155">
        <f t="shared" si="2"/>
        <v>0</v>
      </c>
      <c r="J26" s="156"/>
      <c r="K26" s="156"/>
      <c r="L26" s="156"/>
      <c r="M26" s="155">
        <f t="shared" si="3"/>
        <v>33</v>
      </c>
      <c r="N26" s="156"/>
      <c r="O26" s="156"/>
      <c r="P26" s="32">
        <v>33</v>
      </c>
      <c r="Q26" s="148"/>
    </row>
    <row r="27" spans="1:17" ht="24" customHeight="1">
      <c r="A27" s="5" t="s">
        <v>171</v>
      </c>
      <c r="B27" s="83">
        <v>2160699</v>
      </c>
      <c r="C27" s="8" t="s">
        <v>172</v>
      </c>
      <c r="D27" s="8" t="s">
        <v>177</v>
      </c>
      <c r="E27" s="8" t="s">
        <v>178</v>
      </c>
      <c r="F27" s="35" t="s">
        <v>187</v>
      </c>
      <c r="G27" s="15" t="s">
        <v>188</v>
      </c>
      <c r="H27" s="140">
        <f t="shared" si="1"/>
        <v>200</v>
      </c>
      <c r="I27" s="155">
        <f t="shared" si="2"/>
        <v>0</v>
      </c>
      <c r="J27" s="156"/>
      <c r="K27" s="156"/>
      <c r="L27" s="156"/>
      <c r="M27" s="155">
        <f t="shared" si="3"/>
        <v>200</v>
      </c>
      <c r="N27" s="156"/>
      <c r="O27" s="156"/>
      <c r="P27" s="32">
        <v>200</v>
      </c>
      <c r="Q27" s="148"/>
    </row>
    <row r="28" spans="1:17" ht="24" customHeight="1">
      <c r="A28" s="5" t="s">
        <v>171</v>
      </c>
      <c r="B28" s="83">
        <v>2160699</v>
      </c>
      <c r="C28" s="8" t="s">
        <v>172</v>
      </c>
      <c r="D28" s="8" t="s">
        <v>177</v>
      </c>
      <c r="E28" s="8" t="s">
        <v>178</v>
      </c>
      <c r="F28" s="35" t="s">
        <v>189</v>
      </c>
      <c r="G28" s="15" t="s">
        <v>190</v>
      </c>
      <c r="H28" s="140">
        <f t="shared" si="1"/>
        <v>716.98</v>
      </c>
      <c r="I28" s="155">
        <f t="shared" si="2"/>
        <v>0</v>
      </c>
      <c r="J28" s="156"/>
      <c r="K28" s="156"/>
      <c r="L28" s="156"/>
      <c r="M28" s="155">
        <f t="shared" si="3"/>
        <v>716.98</v>
      </c>
      <c r="N28" s="156"/>
      <c r="O28" s="156"/>
      <c r="P28" s="32">
        <v>716.98</v>
      </c>
      <c r="Q28" s="148"/>
    </row>
    <row r="29" spans="1:17" ht="24" customHeight="1">
      <c r="A29" s="5" t="s">
        <v>171</v>
      </c>
      <c r="B29" s="83">
        <v>2011399</v>
      </c>
      <c r="C29" s="7" t="s">
        <v>131</v>
      </c>
      <c r="D29" s="141" t="s">
        <v>191</v>
      </c>
      <c r="E29" s="141" t="s">
        <v>192</v>
      </c>
      <c r="F29" s="21" t="s">
        <v>193</v>
      </c>
      <c r="G29" s="151" t="s">
        <v>194</v>
      </c>
      <c r="H29" s="140">
        <f t="shared" si="1"/>
        <v>123.5</v>
      </c>
      <c r="I29" s="155">
        <f t="shared" si="2"/>
        <v>123.5</v>
      </c>
      <c r="J29" s="156"/>
      <c r="K29" s="156"/>
      <c r="L29" s="156">
        <v>123.5</v>
      </c>
      <c r="M29" s="155">
        <f t="shared" si="3"/>
        <v>0</v>
      </c>
      <c r="N29" s="156"/>
      <c r="O29" s="156"/>
      <c r="P29" s="156"/>
      <c r="Q29" s="148"/>
    </row>
    <row r="30" spans="1:17" ht="24" customHeight="1">
      <c r="A30" s="5" t="s">
        <v>171</v>
      </c>
      <c r="B30" s="83">
        <v>2012506</v>
      </c>
      <c r="C30" s="7" t="s">
        <v>131</v>
      </c>
      <c r="D30" s="141" t="s">
        <v>195</v>
      </c>
      <c r="E30" s="141" t="s">
        <v>196</v>
      </c>
      <c r="F30" s="21" t="s">
        <v>197</v>
      </c>
      <c r="G30" s="151" t="s">
        <v>194</v>
      </c>
      <c r="H30" s="140">
        <f t="shared" si="1"/>
        <v>0.96</v>
      </c>
      <c r="I30" s="155">
        <f t="shared" si="2"/>
        <v>0.96</v>
      </c>
      <c r="J30" s="32"/>
      <c r="K30" s="32"/>
      <c r="L30" s="156">
        <v>0.96</v>
      </c>
      <c r="M30" s="155">
        <f t="shared" si="3"/>
        <v>0</v>
      </c>
      <c r="N30" s="156"/>
      <c r="O30" s="156"/>
      <c r="P30" s="156"/>
      <c r="Q30" s="148"/>
    </row>
    <row r="31" spans="1:17" ht="33" customHeight="1">
      <c r="A31" s="5" t="s">
        <v>171</v>
      </c>
      <c r="B31" s="83">
        <v>2010399</v>
      </c>
      <c r="C31" s="7" t="s">
        <v>131</v>
      </c>
      <c r="D31" s="141" t="s">
        <v>138</v>
      </c>
      <c r="E31" s="141" t="s">
        <v>198</v>
      </c>
      <c r="F31" s="35" t="s">
        <v>199</v>
      </c>
      <c r="G31" s="151" t="s">
        <v>194</v>
      </c>
      <c r="H31" s="140">
        <f t="shared" si="1"/>
        <v>1.35</v>
      </c>
      <c r="I31" s="155">
        <f t="shared" si="2"/>
        <v>1.35</v>
      </c>
      <c r="J31" s="32"/>
      <c r="K31" s="32"/>
      <c r="L31" s="156">
        <v>1.35</v>
      </c>
      <c r="M31" s="155">
        <f t="shared" si="3"/>
        <v>0</v>
      </c>
      <c r="N31" s="156"/>
      <c r="O31" s="156"/>
      <c r="P31" s="156"/>
      <c r="Q31" s="148"/>
    </row>
    <row r="32" spans="1:17" ht="24" customHeight="1">
      <c r="A32" s="5" t="s">
        <v>171</v>
      </c>
      <c r="B32" s="83">
        <v>2011301</v>
      </c>
      <c r="C32" s="7" t="s">
        <v>131</v>
      </c>
      <c r="D32" s="141" t="s">
        <v>191</v>
      </c>
      <c r="E32" s="152" t="s">
        <v>126</v>
      </c>
      <c r="F32" s="35" t="s">
        <v>200</v>
      </c>
      <c r="G32" s="151" t="s">
        <v>194</v>
      </c>
      <c r="H32" s="140">
        <f t="shared" si="1"/>
        <v>1.08</v>
      </c>
      <c r="I32" s="155">
        <f t="shared" si="2"/>
        <v>1.08</v>
      </c>
      <c r="J32" s="32"/>
      <c r="K32" s="32">
        <v>1.08</v>
      </c>
      <c r="L32" s="156"/>
      <c r="M32" s="155">
        <f t="shared" si="3"/>
        <v>0</v>
      </c>
      <c r="N32" s="156"/>
      <c r="O32" s="156"/>
      <c r="P32" s="156"/>
      <c r="Q32" s="148"/>
    </row>
    <row r="33" spans="1:17" ht="24" customHeight="1">
      <c r="A33" s="5" t="s">
        <v>171</v>
      </c>
      <c r="B33" s="83">
        <v>2011301</v>
      </c>
      <c r="C33" s="7" t="s">
        <v>131</v>
      </c>
      <c r="D33" s="141" t="s">
        <v>191</v>
      </c>
      <c r="E33" s="152" t="s">
        <v>126</v>
      </c>
      <c r="F33" s="35" t="s">
        <v>201</v>
      </c>
      <c r="G33" s="151" t="s">
        <v>194</v>
      </c>
      <c r="H33" s="140">
        <f t="shared" si="1"/>
        <v>0.34</v>
      </c>
      <c r="I33" s="155">
        <f t="shared" si="2"/>
        <v>0.34</v>
      </c>
      <c r="J33" s="32"/>
      <c r="K33" s="32">
        <v>0.34</v>
      </c>
      <c r="L33" s="156"/>
      <c r="M33" s="155">
        <f t="shared" si="3"/>
        <v>0</v>
      </c>
      <c r="N33" s="156"/>
      <c r="O33" s="156"/>
      <c r="P33" s="156"/>
      <c r="Q33" s="148"/>
    </row>
    <row r="34" spans="1:17" ht="24" customHeight="1">
      <c r="A34" s="5" t="s">
        <v>171</v>
      </c>
      <c r="B34" s="83">
        <v>2011301</v>
      </c>
      <c r="C34" s="7" t="s">
        <v>131</v>
      </c>
      <c r="D34" s="141" t="s">
        <v>191</v>
      </c>
      <c r="E34" s="152" t="s">
        <v>126</v>
      </c>
      <c r="F34" s="35" t="s">
        <v>136</v>
      </c>
      <c r="G34" s="151" t="s">
        <v>194</v>
      </c>
      <c r="H34" s="140">
        <f t="shared" si="1"/>
        <v>0.87</v>
      </c>
      <c r="I34" s="155">
        <f t="shared" si="2"/>
        <v>0.87</v>
      </c>
      <c r="J34" s="32"/>
      <c r="K34" s="32">
        <v>0.87</v>
      </c>
      <c r="L34" s="156"/>
      <c r="M34" s="155">
        <f t="shared" si="3"/>
        <v>0</v>
      </c>
      <c r="N34" s="156"/>
      <c r="O34" s="156"/>
      <c r="P34" s="156"/>
      <c r="Q34" s="148"/>
    </row>
    <row r="35" spans="1:17" ht="24" customHeight="1">
      <c r="A35" s="5" t="s">
        <v>171</v>
      </c>
      <c r="B35" s="83">
        <v>2011399</v>
      </c>
      <c r="C35" s="7" t="s">
        <v>131</v>
      </c>
      <c r="D35" s="141" t="s">
        <v>191</v>
      </c>
      <c r="E35" s="141" t="s">
        <v>192</v>
      </c>
      <c r="F35" s="35" t="s">
        <v>202</v>
      </c>
      <c r="G35" s="151" t="s">
        <v>194</v>
      </c>
      <c r="H35" s="140">
        <f t="shared" si="1"/>
        <v>3</v>
      </c>
      <c r="I35" s="155">
        <f t="shared" si="2"/>
        <v>3</v>
      </c>
      <c r="J35" s="32"/>
      <c r="K35" s="32"/>
      <c r="L35" s="156">
        <v>3</v>
      </c>
      <c r="M35" s="155">
        <f t="shared" si="3"/>
        <v>0</v>
      </c>
      <c r="N35" s="156"/>
      <c r="O35" s="156"/>
      <c r="P35" s="156"/>
      <c r="Q35" s="148"/>
    </row>
    <row r="36" spans="1:17" ht="24" customHeight="1">
      <c r="A36" s="5" t="s">
        <v>171</v>
      </c>
      <c r="B36" s="83">
        <v>2011301</v>
      </c>
      <c r="C36" s="7" t="s">
        <v>131</v>
      </c>
      <c r="D36" s="141" t="s">
        <v>191</v>
      </c>
      <c r="E36" s="152" t="s">
        <v>126</v>
      </c>
      <c r="F36" s="35" t="s">
        <v>136</v>
      </c>
      <c r="G36" s="151" t="s">
        <v>194</v>
      </c>
      <c r="H36" s="140">
        <f t="shared" si="1"/>
        <v>1.17</v>
      </c>
      <c r="I36" s="155">
        <f t="shared" si="2"/>
        <v>1.17</v>
      </c>
      <c r="J36" s="32"/>
      <c r="K36" s="156">
        <v>1.17</v>
      </c>
      <c r="L36" s="156"/>
      <c r="M36" s="155">
        <f t="shared" si="3"/>
        <v>0</v>
      </c>
      <c r="N36" s="156"/>
      <c r="O36" s="156"/>
      <c r="P36" s="156"/>
      <c r="Q36" s="148"/>
    </row>
    <row r="37" spans="1:17" ht="24" customHeight="1">
      <c r="A37" s="5" t="s">
        <v>171</v>
      </c>
      <c r="B37" s="83">
        <v>2160505</v>
      </c>
      <c r="C37" s="8" t="s">
        <v>172</v>
      </c>
      <c r="D37" s="141" t="s">
        <v>203</v>
      </c>
      <c r="E37" s="141" t="s">
        <v>204</v>
      </c>
      <c r="F37" s="35" t="s">
        <v>205</v>
      </c>
      <c r="G37" s="151" t="s">
        <v>194</v>
      </c>
      <c r="H37" s="140">
        <f t="shared" si="1"/>
        <v>6.98</v>
      </c>
      <c r="I37" s="155">
        <f t="shared" si="2"/>
        <v>6.98</v>
      </c>
      <c r="J37" s="32"/>
      <c r="K37" s="32"/>
      <c r="L37" s="156">
        <v>6.98</v>
      </c>
      <c r="M37" s="155">
        <f t="shared" si="3"/>
        <v>0</v>
      </c>
      <c r="N37" s="156"/>
      <c r="O37" s="156"/>
      <c r="P37" s="156"/>
      <c r="Q37" s="148"/>
    </row>
    <row r="38" spans="1:17" ht="24" customHeight="1">
      <c r="A38" s="5" t="s">
        <v>171</v>
      </c>
      <c r="B38" s="83">
        <v>2012501</v>
      </c>
      <c r="C38" s="7" t="s">
        <v>131</v>
      </c>
      <c r="D38" s="141" t="s">
        <v>195</v>
      </c>
      <c r="E38" s="141" t="s">
        <v>126</v>
      </c>
      <c r="F38" s="37" t="s">
        <v>206</v>
      </c>
      <c r="G38" s="151" t="s">
        <v>207</v>
      </c>
      <c r="H38" s="140">
        <f t="shared" si="1"/>
        <v>1.16</v>
      </c>
      <c r="I38" s="155">
        <f t="shared" si="2"/>
        <v>1.16</v>
      </c>
      <c r="J38" s="32"/>
      <c r="K38" s="32">
        <v>1.16</v>
      </c>
      <c r="L38" s="156"/>
      <c r="M38" s="155">
        <f t="shared" si="3"/>
        <v>0</v>
      </c>
      <c r="N38" s="156"/>
      <c r="O38" s="156"/>
      <c r="P38" s="156"/>
      <c r="Q38" s="148"/>
    </row>
    <row r="39" spans="1:17" ht="24" customHeight="1">
      <c r="A39" s="5" t="s">
        <v>171</v>
      </c>
      <c r="B39" s="83">
        <v>2012501</v>
      </c>
      <c r="C39" s="7" t="s">
        <v>131</v>
      </c>
      <c r="D39" s="141" t="s">
        <v>195</v>
      </c>
      <c r="E39" s="141" t="s">
        <v>126</v>
      </c>
      <c r="F39" s="37" t="s">
        <v>208</v>
      </c>
      <c r="G39" s="151" t="s">
        <v>207</v>
      </c>
      <c r="H39" s="140">
        <f t="shared" si="1"/>
        <v>1.7</v>
      </c>
      <c r="I39" s="155">
        <f t="shared" si="2"/>
        <v>1.7</v>
      </c>
      <c r="J39" s="32"/>
      <c r="K39" s="32">
        <v>1.7</v>
      </c>
      <c r="L39" s="156"/>
      <c r="M39" s="155">
        <f t="shared" si="3"/>
        <v>0</v>
      </c>
      <c r="N39" s="156"/>
      <c r="O39" s="156"/>
      <c r="P39" s="156"/>
      <c r="Q39" s="148"/>
    </row>
    <row r="40" spans="1:17" ht="24" customHeight="1">
      <c r="A40" s="5" t="s">
        <v>171</v>
      </c>
      <c r="B40" s="83">
        <v>2012501</v>
      </c>
      <c r="C40" s="7" t="s">
        <v>131</v>
      </c>
      <c r="D40" s="141" t="s">
        <v>195</v>
      </c>
      <c r="E40" s="141" t="s">
        <v>126</v>
      </c>
      <c r="F40" s="37" t="s">
        <v>209</v>
      </c>
      <c r="G40" s="151" t="s">
        <v>207</v>
      </c>
      <c r="H40" s="140">
        <f t="shared" si="1"/>
        <v>2.03</v>
      </c>
      <c r="I40" s="155">
        <f t="shared" si="2"/>
        <v>2.03</v>
      </c>
      <c r="J40" s="32"/>
      <c r="K40" s="32">
        <v>2.03</v>
      </c>
      <c r="L40" s="156"/>
      <c r="M40" s="155">
        <f t="shared" si="3"/>
        <v>0</v>
      </c>
      <c r="N40" s="156"/>
      <c r="O40" s="156"/>
      <c r="P40" s="156"/>
      <c r="Q40" s="148"/>
    </row>
    <row r="41" spans="1:17" ht="24" customHeight="1">
      <c r="A41" s="5" t="s">
        <v>171</v>
      </c>
      <c r="B41" s="83">
        <v>2012501</v>
      </c>
      <c r="C41" s="7" t="s">
        <v>131</v>
      </c>
      <c r="D41" s="141" t="s">
        <v>195</v>
      </c>
      <c r="E41" s="141" t="s">
        <v>126</v>
      </c>
      <c r="F41" s="37" t="s">
        <v>201</v>
      </c>
      <c r="G41" s="151" t="s">
        <v>207</v>
      </c>
      <c r="H41" s="140">
        <f t="shared" si="1"/>
        <v>1.46</v>
      </c>
      <c r="I41" s="155">
        <f t="shared" si="2"/>
        <v>1.46</v>
      </c>
      <c r="J41" s="32"/>
      <c r="K41" s="32">
        <v>1.46</v>
      </c>
      <c r="L41" s="156"/>
      <c r="M41" s="155">
        <f t="shared" si="3"/>
        <v>0</v>
      </c>
      <c r="N41" s="156"/>
      <c r="O41" s="156"/>
      <c r="P41" s="156"/>
      <c r="Q41" s="148"/>
    </row>
    <row r="42" spans="1:17" ht="24" customHeight="1">
      <c r="A42" s="5" t="s">
        <v>171</v>
      </c>
      <c r="B42" s="83">
        <v>2012501</v>
      </c>
      <c r="C42" s="7" t="s">
        <v>131</v>
      </c>
      <c r="D42" s="141" t="s">
        <v>195</v>
      </c>
      <c r="E42" s="141" t="s">
        <v>126</v>
      </c>
      <c r="F42" s="37" t="s">
        <v>136</v>
      </c>
      <c r="G42" s="151" t="s">
        <v>194</v>
      </c>
      <c r="H42" s="140">
        <f t="shared" si="1"/>
        <v>3.62</v>
      </c>
      <c r="I42" s="155">
        <f t="shared" si="2"/>
        <v>3.62</v>
      </c>
      <c r="J42" s="32"/>
      <c r="K42" s="32">
        <v>3.62</v>
      </c>
      <c r="L42" s="156"/>
      <c r="M42" s="155">
        <f t="shared" si="3"/>
        <v>0</v>
      </c>
      <c r="N42" s="156"/>
      <c r="O42" s="156"/>
      <c r="P42" s="156"/>
      <c r="Q42" s="148"/>
    </row>
    <row r="43" spans="1:17" ht="24" customHeight="1">
      <c r="A43" s="5" t="s">
        <v>171</v>
      </c>
      <c r="B43" s="83">
        <v>2012501</v>
      </c>
      <c r="C43" s="7" t="s">
        <v>131</v>
      </c>
      <c r="D43" s="141" t="s">
        <v>195</v>
      </c>
      <c r="E43" s="141" t="s">
        <v>126</v>
      </c>
      <c r="F43" s="37" t="s">
        <v>210</v>
      </c>
      <c r="G43" s="151" t="s">
        <v>194</v>
      </c>
      <c r="H43" s="140">
        <f t="shared" si="1"/>
        <v>0.87</v>
      </c>
      <c r="I43" s="155">
        <f t="shared" si="2"/>
        <v>0.87</v>
      </c>
      <c r="J43" s="32"/>
      <c r="K43" s="32">
        <v>0.87</v>
      </c>
      <c r="L43" s="156"/>
      <c r="M43" s="155">
        <f t="shared" si="3"/>
        <v>0</v>
      </c>
      <c r="N43" s="156"/>
      <c r="O43" s="156"/>
      <c r="P43" s="156"/>
      <c r="Q43" s="148"/>
    </row>
    <row r="44" spans="1:17" ht="39" customHeight="1">
      <c r="A44" s="5" t="s">
        <v>211</v>
      </c>
      <c r="B44" s="5">
        <v>2111001</v>
      </c>
      <c r="C44" s="5" t="s">
        <v>212</v>
      </c>
      <c r="D44" s="5" t="s">
        <v>213</v>
      </c>
      <c r="E44" s="5" t="s">
        <v>213</v>
      </c>
      <c r="F44" s="5" t="s">
        <v>214</v>
      </c>
      <c r="G44" s="5" t="s">
        <v>215</v>
      </c>
      <c r="H44" s="140">
        <f t="shared" si="1"/>
        <v>-400</v>
      </c>
      <c r="I44" s="155">
        <f t="shared" si="2"/>
        <v>0</v>
      </c>
      <c r="J44" s="11"/>
      <c r="K44" s="11"/>
      <c r="L44" s="11"/>
      <c r="M44" s="155">
        <f t="shared" si="3"/>
        <v>-400</v>
      </c>
      <c r="N44" s="11"/>
      <c r="O44" s="11"/>
      <c r="P44" s="11">
        <v>-400</v>
      </c>
      <c r="Q44" s="5"/>
    </row>
    <row r="45" spans="1:17" ht="29.25" customHeight="1">
      <c r="A45" s="5" t="s">
        <v>211</v>
      </c>
      <c r="B45" s="83">
        <v>2130335</v>
      </c>
      <c r="C45" s="147" t="s">
        <v>164</v>
      </c>
      <c r="D45" s="36" t="s">
        <v>216</v>
      </c>
      <c r="E45" s="36" t="s">
        <v>217</v>
      </c>
      <c r="F45" s="36" t="s">
        <v>218</v>
      </c>
      <c r="G45" s="5" t="s">
        <v>219</v>
      </c>
      <c r="H45" s="140">
        <f t="shared" si="1"/>
        <v>-476</v>
      </c>
      <c r="I45" s="155">
        <f t="shared" si="2"/>
        <v>0</v>
      </c>
      <c r="J45" s="156"/>
      <c r="K45" s="156"/>
      <c r="L45" s="156"/>
      <c r="M45" s="155">
        <f t="shared" si="3"/>
        <v>-476</v>
      </c>
      <c r="N45" s="156"/>
      <c r="O45" s="156"/>
      <c r="P45" s="156">
        <v>-476</v>
      </c>
      <c r="Q45" s="148"/>
    </row>
  </sheetData>
  <sheetProtection/>
  <protectedRanges>
    <protectedRange sqref="C15:E16" name="区域1_25_1"/>
    <protectedRange sqref="F15:F16" name="区域1_24"/>
  </protectedRanges>
  <autoFilter ref="A7:Q45"/>
  <mergeCells count="13">
    <mergeCell ref="A2:Q2"/>
    <mergeCell ref="K3:Q3"/>
    <mergeCell ref="B4:E4"/>
    <mergeCell ref="H4:P4"/>
    <mergeCell ref="Q4:Q6"/>
    <mergeCell ref="C5:E5"/>
    <mergeCell ref="I5:L5"/>
    <mergeCell ref="M5:P5"/>
    <mergeCell ref="A4:A6"/>
    <mergeCell ref="B5:B6"/>
    <mergeCell ref="F4:F6"/>
    <mergeCell ref="G4:G6"/>
    <mergeCell ref="H5:H6"/>
  </mergeCells>
  <printOptions horizontalCentered="1"/>
  <pageMargins left="0.707638888888889" right="0.707638888888889" top="0.747916666666667" bottom="0.747916666666667" header="0.313888888888889" footer="0.313888888888889"/>
  <pageSetup horizontalDpi="600" verticalDpi="600" orientation="landscape" paperSize="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P8"/>
  <sheetViews>
    <sheetView zoomScalePageLayoutView="0" workbookViewId="0" topLeftCell="A1">
      <selection activeCell="D17" sqref="D17"/>
    </sheetView>
  </sheetViews>
  <sheetFormatPr defaultColWidth="9.00390625" defaultRowHeight="13.5"/>
  <cols>
    <col min="1" max="2" width="8.375" style="127" customWidth="1"/>
    <col min="3" max="5" width="9.875" style="127" customWidth="1"/>
    <col min="6" max="6" width="19.25390625" style="127" customWidth="1"/>
    <col min="7" max="7" width="11.50390625" style="127" customWidth="1"/>
    <col min="8" max="15" width="9.00390625" style="127" customWidth="1"/>
    <col min="16" max="16" width="20.375" style="127" customWidth="1"/>
    <col min="17" max="16384" width="9.00390625" style="127" customWidth="1"/>
  </cols>
  <sheetData>
    <row r="1" spans="1:16" ht="12.75">
      <c r="A1" s="128" t="s">
        <v>220</v>
      </c>
      <c r="B1" s="128"/>
      <c r="C1" s="129"/>
      <c r="D1" s="129"/>
      <c r="E1" s="129"/>
      <c r="F1" s="129"/>
      <c r="G1" s="129"/>
      <c r="H1" s="129"/>
      <c r="I1" s="129"/>
      <c r="J1" s="129"/>
      <c r="K1" s="129"/>
      <c r="L1" s="129"/>
      <c r="M1" s="129"/>
      <c r="N1" s="129"/>
      <c r="O1" s="129"/>
      <c r="P1" s="129"/>
    </row>
    <row r="2" spans="1:16" ht="20.25">
      <c r="A2" s="169" t="s">
        <v>221</v>
      </c>
      <c r="B2" s="169"/>
      <c r="C2" s="169"/>
      <c r="D2" s="169"/>
      <c r="E2" s="169"/>
      <c r="F2" s="169"/>
      <c r="G2" s="169"/>
      <c r="H2" s="169"/>
      <c r="I2" s="169"/>
      <c r="J2" s="169"/>
      <c r="K2" s="169"/>
      <c r="L2" s="169"/>
      <c r="M2" s="169"/>
      <c r="N2" s="169"/>
      <c r="O2" s="169"/>
      <c r="P2" s="169"/>
    </row>
    <row r="3" spans="1:16" ht="27.75" customHeight="1">
      <c r="A3" s="128"/>
      <c r="B3" s="128"/>
      <c r="C3" s="128"/>
      <c r="D3" s="128"/>
      <c r="E3" s="128"/>
      <c r="F3" s="48"/>
      <c r="G3" s="128"/>
      <c r="H3" s="128"/>
      <c r="I3" s="128"/>
      <c r="J3" s="128"/>
      <c r="K3" s="128"/>
      <c r="L3" s="170" t="s">
        <v>101</v>
      </c>
      <c r="M3" s="170"/>
      <c r="N3" s="170"/>
      <c r="O3" s="170"/>
      <c r="P3" s="171"/>
    </row>
    <row r="4" spans="1:16" s="126" customFormat="1" ht="19.5" customHeight="1">
      <c r="A4" s="172" t="s">
        <v>102</v>
      </c>
      <c r="B4" s="172" t="s">
        <v>103</v>
      </c>
      <c r="C4" s="172"/>
      <c r="D4" s="172"/>
      <c r="E4" s="172"/>
      <c r="F4" s="172" t="s">
        <v>104</v>
      </c>
      <c r="G4" s="172" t="s">
        <v>105</v>
      </c>
      <c r="H4" s="172" t="s">
        <v>106</v>
      </c>
      <c r="I4" s="172"/>
      <c r="J4" s="172"/>
      <c r="K4" s="172"/>
      <c r="L4" s="172"/>
      <c r="M4" s="172"/>
      <c r="N4" s="172"/>
      <c r="O4" s="172"/>
      <c r="P4" s="172" t="s">
        <v>107</v>
      </c>
    </row>
    <row r="5" spans="1:16" s="126" customFormat="1" ht="19.5" customHeight="1">
      <c r="A5" s="172"/>
      <c r="B5" s="172" t="s">
        <v>108</v>
      </c>
      <c r="C5" s="172" t="s">
        <v>109</v>
      </c>
      <c r="D5" s="172"/>
      <c r="E5" s="172"/>
      <c r="F5" s="172"/>
      <c r="G5" s="172"/>
      <c r="H5" s="172" t="s">
        <v>110</v>
      </c>
      <c r="I5" s="173" t="s">
        <v>111</v>
      </c>
      <c r="J5" s="174"/>
      <c r="K5" s="175"/>
      <c r="L5" s="172" t="s">
        <v>112</v>
      </c>
      <c r="M5" s="172"/>
      <c r="N5" s="172"/>
      <c r="O5" s="172"/>
      <c r="P5" s="172"/>
    </row>
    <row r="6" spans="1:16" s="126" customFormat="1" ht="24">
      <c r="A6" s="172"/>
      <c r="B6" s="172"/>
      <c r="C6" s="130" t="s">
        <v>113</v>
      </c>
      <c r="D6" s="130" t="s">
        <v>114</v>
      </c>
      <c r="E6" s="130" t="s">
        <v>115</v>
      </c>
      <c r="F6" s="172"/>
      <c r="G6" s="172"/>
      <c r="H6" s="172"/>
      <c r="I6" s="130" t="s">
        <v>116</v>
      </c>
      <c r="J6" s="130" t="s">
        <v>222</v>
      </c>
      <c r="K6" s="51" t="s">
        <v>223</v>
      </c>
      <c r="L6" s="130" t="s">
        <v>116</v>
      </c>
      <c r="M6" s="130" t="s">
        <v>120</v>
      </c>
      <c r="N6" s="130" t="s">
        <v>121</v>
      </c>
      <c r="O6" s="130" t="s">
        <v>122</v>
      </c>
      <c r="P6" s="172"/>
    </row>
    <row r="7" spans="1:16" s="126" customFormat="1" ht="12">
      <c r="A7" s="130">
        <v>1</v>
      </c>
      <c r="B7" s="130">
        <v>2</v>
      </c>
      <c r="C7" s="130">
        <v>3</v>
      </c>
      <c r="D7" s="130">
        <v>4</v>
      </c>
      <c r="E7" s="130">
        <v>5</v>
      </c>
      <c r="F7" s="130">
        <v>6</v>
      </c>
      <c r="G7" s="130">
        <v>7</v>
      </c>
      <c r="H7" s="130">
        <v>8</v>
      </c>
      <c r="I7" s="130">
        <v>9</v>
      </c>
      <c r="J7" s="130">
        <v>10</v>
      </c>
      <c r="K7" s="130">
        <v>11</v>
      </c>
      <c r="L7" s="130">
        <v>12</v>
      </c>
      <c r="M7" s="130">
        <v>13</v>
      </c>
      <c r="N7" s="130">
        <v>14</v>
      </c>
      <c r="O7" s="130">
        <v>15</v>
      </c>
      <c r="P7" s="130">
        <v>16</v>
      </c>
    </row>
    <row r="8" spans="1:16" ht="33" customHeight="1">
      <c r="A8" s="130" t="s">
        <v>144</v>
      </c>
      <c r="B8" s="130">
        <v>2121201</v>
      </c>
      <c r="C8" s="92" t="s">
        <v>224</v>
      </c>
      <c r="D8" s="38" t="s">
        <v>225</v>
      </c>
      <c r="E8" s="38" t="s">
        <v>226</v>
      </c>
      <c r="F8" s="38" t="s">
        <v>227</v>
      </c>
      <c r="G8" s="36" t="s">
        <v>228</v>
      </c>
      <c r="H8" s="131">
        <f>I8+L8</f>
        <v>2268.64</v>
      </c>
      <c r="I8" s="131">
        <f>SUM(J8:K8)</f>
        <v>0</v>
      </c>
      <c r="J8" s="5"/>
      <c r="K8" s="5"/>
      <c r="L8" s="131">
        <v>2268.64</v>
      </c>
      <c r="M8" s="5"/>
      <c r="N8" s="131">
        <v>2268.64</v>
      </c>
      <c r="O8" s="130"/>
      <c r="P8" s="130"/>
    </row>
  </sheetData>
  <sheetProtection/>
  <protectedRanges>
    <protectedRange sqref="C8:E8" name="区域1_23_2_2"/>
    <protectedRange sqref="F8" name="区域1_23_2_1_1"/>
  </protectedRanges>
  <mergeCells count="13">
    <mergeCell ref="A2:P2"/>
    <mergeCell ref="L3:P3"/>
    <mergeCell ref="B4:E4"/>
    <mergeCell ref="H4:O4"/>
    <mergeCell ref="P4:P6"/>
    <mergeCell ref="C5:E5"/>
    <mergeCell ref="I5:K5"/>
    <mergeCell ref="L5:O5"/>
    <mergeCell ref="A4:A6"/>
    <mergeCell ref="B5:B6"/>
    <mergeCell ref="F4:F6"/>
    <mergeCell ref="G4:G6"/>
    <mergeCell ref="H5:H6"/>
  </mergeCells>
  <printOptions horizontalCentered="1"/>
  <pageMargins left="0.707638888888889" right="0.707638888888889" top="0.747916666666667" bottom="0.747916666666667" header="0.313888888888889" footer="0.313888888888889"/>
  <pageSetup horizontalDpi="600" verticalDpi="600" orientation="landscape" paperSize="8"/>
</worksheet>
</file>

<file path=xl/worksheets/sheet3.xml><?xml version="1.0" encoding="utf-8"?>
<worksheet xmlns="http://schemas.openxmlformats.org/spreadsheetml/2006/main" xmlns:r="http://schemas.openxmlformats.org/officeDocument/2006/relationships">
  <sheetPr>
    <pageSetUpPr fitToPage="1"/>
  </sheetPr>
  <dimension ref="A1:IS69"/>
  <sheetViews>
    <sheetView showZeros="0" tabSelected="1" zoomScalePageLayoutView="0" workbookViewId="0" topLeftCell="M1">
      <pane ySplit="7" topLeftCell="A8" activePane="bottomLeft" state="frozen"/>
      <selection pane="topLeft" activeCell="A1" sqref="A1"/>
      <selection pane="bottomLeft" activeCell="AH19" sqref="AH19"/>
    </sheetView>
  </sheetViews>
  <sheetFormatPr defaultColWidth="9.875" defaultRowHeight="13.5"/>
  <cols>
    <col min="1" max="1" width="9.625" style="99" customWidth="1"/>
    <col min="2" max="2" width="7.625" style="100" hidden="1" customWidth="1"/>
    <col min="3" max="3" width="17.125" style="101" customWidth="1"/>
    <col min="4" max="4" width="8.25390625" style="101" hidden="1" customWidth="1"/>
    <col min="5" max="5" width="7.625" style="99" hidden="1" customWidth="1"/>
    <col min="6" max="8" width="12.50390625" style="101" customWidth="1"/>
    <col min="9" max="9" width="5.875" style="99" customWidth="1"/>
    <col min="10" max="10" width="6.875" style="99" customWidth="1"/>
    <col min="11" max="11" width="8.875" style="99" customWidth="1"/>
    <col min="12" max="12" width="5.375" style="99" customWidth="1"/>
    <col min="13" max="13" width="10.375" style="102" customWidth="1"/>
    <col min="14" max="15" width="10.375" style="103" customWidth="1"/>
    <col min="16" max="16" width="8.50390625" style="103" customWidth="1"/>
    <col min="17" max="17" width="10.25390625" style="103" customWidth="1"/>
    <col min="18" max="18" width="7.50390625" style="103" customWidth="1"/>
    <col min="19" max="19" width="10.375" style="102" customWidth="1"/>
    <col min="20" max="21" width="10.375" style="104" customWidth="1"/>
    <col min="22" max="22" width="9.00390625" style="102" customWidth="1"/>
    <col min="23" max="23" width="7.50390625" style="103" customWidth="1"/>
    <col min="24" max="24" width="7.00390625" style="103" customWidth="1"/>
    <col min="25" max="25" width="7.00390625" style="157" customWidth="1"/>
    <col min="26" max="27" width="7.00390625" style="103" customWidth="1"/>
    <col min="28" max="28" width="7.00390625" style="157" customWidth="1"/>
    <col min="29" max="30" width="7.00390625" style="103" customWidth="1"/>
    <col min="31" max="31" width="7.00390625" style="157" customWidth="1"/>
    <col min="32" max="32" width="7.00390625" style="103" customWidth="1"/>
    <col min="33" max="33" width="6.75390625" style="103" customWidth="1"/>
    <col min="34" max="34" width="7.00390625" style="103" customWidth="1"/>
    <col min="35" max="36" width="7.50390625" style="103" customWidth="1"/>
    <col min="37" max="37" width="8.625" style="102" customWidth="1"/>
    <col min="38" max="38" width="29.50390625" style="101" customWidth="1"/>
    <col min="39" max="250" width="7.50390625" style="95" customWidth="1"/>
    <col min="251" max="251" width="6.75390625" style="95" customWidth="1"/>
    <col min="252" max="252" width="7.875" style="95" customWidth="1"/>
    <col min="253" max="16384" width="9.875" style="95" customWidth="1"/>
  </cols>
  <sheetData>
    <row r="1" spans="1:37" ht="24.75" customHeight="1">
      <c r="A1" s="176" t="s">
        <v>229</v>
      </c>
      <c r="B1" s="176"/>
      <c r="C1" s="176"/>
      <c r="D1" s="96"/>
      <c r="E1" s="97"/>
      <c r="M1" s="103"/>
      <c r="S1" s="103"/>
      <c r="V1" s="103"/>
      <c r="AK1" s="103"/>
    </row>
    <row r="2" spans="1:38" ht="24.75" customHeight="1">
      <c r="A2" s="177" t="s">
        <v>230</v>
      </c>
      <c r="B2" s="177"/>
      <c r="C2" s="178"/>
      <c r="D2" s="178"/>
      <c r="E2" s="178"/>
      <c r="F2" s="178"/>
      <c r="G2" s="178"/>
      <c r="H2" s="178"/>
      <c r="I2" s="178"/>
      <c r="J2" s="178"/>
      <c r="K2" s="178"/>
      <c r="L2" s="178"/>
      <c r="M2" s="178"/>
      <c r="N2" s="178"/>
      <c r="O2" s="178"/>
      <c r="P2" s="178"/>
      <c r="Q2" s="178"/>
      <c r="R2" s="178"/>
      <c r="S2" s="178"/>
      <c r="T2" s="179"/>
      <c r="U2" s="179"/>
      <c r="V2" s="178"/>
      <c r="W2" s="178"/>
      <c r="X2" s="178"/>
      <c r="Y2" s="178"/>
      <c r="Z2" s="178"/>
      <c r="AA2" s="178"/>
      <c r="AB2" s="178"/>
      <c r="AC2" s="178"/>
      <c r="AD2" s="178"/>
      <c r="AE2" s="178"/>
      <c r="AF2" s="178"/>
      <c r="AG2" s="178"/>
      <c r="AH2" s="178"/>
      <c r="AI2" s="178"/>
      <c r="AJ2" s="178"/>
      <c r="AK2" s="178"/>
      <c r="AL2" s="178"/>
    </row>
    <row r="3" spans="1:38" s="96" customFormat="1" ht="24.75" customHeight="1">
      <c r="A3" s="180"/>
      <c r="B3" s="180"/>
      <c r="C3" s="180"/>
      <c r="D3" s="180"/>
      <c r="E3" s="180"/>
      <c r="F3" s="180"/>
      <c r="G3" s="180"/>
      <c r="H3" s="180"/>
      <c r="I3" s="180"/>
      <c r="J3" s="97"/>
      <c r="K3" s="97"/>
      <c r="L3" s="97"/>
      <c r="M3" s="112"/>
      <c r="N3" s="112"/>
      <c r="O3" s="112"/>
      <c r="P3" s="112"/>
      <c r="Q3" s="112"/>
      <c r="R3" s="112"/>
      <c r="S3" s="112"/>
      <c r="T3" s="117"/>
      <c r="U3" s="117"/>
      <c r="V3" s="112"/>
      <c r="W3" s="112"/>
      <c r="X3" s="112"/>
      <c r="Y3" s="158"/>
      <c r="Z3" s="112"/>
      <c r="AA3" s="112"/>
      <c r="AB3" s="158"/>
      <c r="AC3" s="112"/>
      <c r="AD3" s="112"/>
      <c r="AE3" s="158"/>
      <c r="AF3" s="112"/>
      <c r="AG3" s="112"/>
      <c r="AH3" s="112"/>
      <c r="AI3" s="112"/>
      <c r="AJ3" s="181" t="s">
        <v>231</v>
      </c>
      <c r="AK3" s="181"/>
      <c r="AL3" s="181"/>
    </row>
    <row r="4" spans="1:38" s="97" customFormat="1" ht="16.5" customHeight="1">
      <c r="A4" s="187" t="s">
        <v>102</v>
      </c>
      <c r="B4" s="185" t="s">
        <v>232</v>
      </c>
      <c r="C4" s="185"/>
      <c r="D4" s="182" t="s">
        <v>233</v>
      </c>
      <c r="E4" s="185" t="s">
        <v>103</v>
      </c>
      <c r="F4" s="185"/>
      <c r="G4" s="185"/>
      <c r="H4" s="185"/>
      <c r="I4" s="185" t="s">
        <v>234</v>
      </c>
      <c r="J4" s="187" t="s">
        <v>235</v>
      </c>
      <c r="K4" s="187"/>
      <c r="L4" s="187"/>
      <c r="M4" s="187" t="s">
        <v>236</v>
      </c>
      <c r="N4" s="187"/>
      <c r="O4" s="187"/>
      <c r="P4" s="187"/>
      <c r="Q4" s="187"/>
      <c r="R4" s="187"/>
      <c r="S4" s="187"/>
      <c r="T4" s="199"/>
      <c r="U4" s="199"/>
      <c r="V4" s="187"/>
      <c r="W4" s="187"/>
      <c r="X4" s="187"/>
      <c r="Y4" s="203" t="s">
        <v>237</v>
      </c>
      <c r="Z4" s="204"/>
      <c r="AA4" s="204"/>
      <c r="AB4" s="204"/>
      <c r="AC4" s="204"/>
      <c r="AD4" s="204"/>
      <c r="AE4" s="205"/>
      <c r="AF4" s="203" t="s">
        <v>238</v>
      </c>
      <c r="AG4" s="204"/>
      <c r="AH4" s="205"/>
      <c r="AI4" s="185" t="s">
        <v>239</v>
      </c>
      <c r="AJ4" s="185" t="s">
        <v>240</v>
      </c>
      <c r="AK4" s="186" t="s">
        <v>241</v>
      </c>
      <c r="AL4" s="187" t="s">
        <v>242</v>
      </c>
    </row>
    <row r="5" spans="1:38" s="97" customFormat="1" ht="25.5" customHeight="1">
      <c r="A5" s="187"/>
      <c r="B5" s="200" t="s">
        <v>243</v>
      </c>
      <c r="C5" s="182" t="s">
        <v>244</v>
      </c>
      <c r="D5" s="183"/>
      <c r="E5" s="182" t="s">
        <v>245</v>
      </c>
      <c r="F5" s="193" t="s">
        <v>109</v>
      </c>
      <c r="G5" s="194"/>
      <c r="H5" s="195"/>
      <c r="I5" s="185"/>
      <c r="J5" s="182" t="s">
        <v>246</v>
      </c>
      <c r="K5" s="182" t="s">
        <v>247</v>
      </c>
      <c r="L5" s="182" t="s">
        <v>248</v>
      </c>
      <c r="M5" s="187" t="s">
        <v>249</v>
      </c>
      <c r="N5" s="187"/>
      <c r="O5" s="187"/>
      <c r="P5" s="187"/>
      <c r="Q5" s="187"/>
      <c r="R5" s="187"/>
      <c r="S5" s="187"/>
      <c r="T5" s="199"/>
      <c r="U5" s="199"/>
      <c r="V5" s="187"/>
      <c r="W5" s="187" t="s">
        <v>250</v>
      </c>
      <c r="X5" s="187"/>
      <c r="Y5" s="187" t="s">
        <v>251</v>
      </c>
      <c r="Z5" s="187"/>
      <c r="AA5" s="187"/>
      <c r="AB5" s="188" t="s">
        <v>252</v>
      </c>
      <c r="AC5" s="189"/>
      <c r="AD5" s="190"/>
      <c r="AE5" s="206" t="s">
        <v>253</v>
      </c>
      <c r="AF5" s="209" t="s">
        <v>254</v>
      </c>
      <c r="AG5" s="209" t="s">
        <v>255</v>
      </c>
      <c r="AH5" s="212" t="s">
        <v>253</v>
      </c>
      <c r="AI5" s="185"/>
      <c r="AJ5" s="185"/>
      <c r="AK5" s="186"/>
      <c r="AL5" s="187"/>
    </row>
    <row r="6" spans="1:38" s="97" customFormat="1" ht="25.5" customHeight="1">
      <c r="A6" s="185"/>
      <c r="B6" s="201"/>
      <c r="C6" s="183"/>
      <c r="D6" s="183"/>
      <c r="E6" s="183"/>
      <c r="F6" s="196"/>
      <c r="G6" s="197"/>
      <c r="H6" s="198"/>
      <c r="I6" s="185"/>
      <c r="J6" s="183"/>
      <c r="K6" s="183"/>
      <c r="L6" s="183"/>
      <c r="M6" s="187" t="s">
        <v>251</v>
      </c>
      <c r="N6" s="187"/>
      <c r="O6" s="187"/>
      <c r="P6" s="187"/>
      <c r="Q6" s="187"/>
      <c r="R6" s="187"/>
      <c r="S6" s="187" t="s">
        <v>252</v>
      </c>
      <c r="T6" s="199"/>
      <c r="U6" s="199"/>
      <c r="V6" s="186" t="s">
        <v>253</v>
      </c>
      <c r="W6" s="187" t="s">
        <v>256</v>
      </c>
      <c r="X6" s="187" t="s">
        <v>257</v>
      </c>
      <c r="Y6" s="187"/>
      <c r="Z6" s="187"/>
      <c r="AA6" s="187"/>
      <c r="AB6" s="191"/>
      <c r="AC6" s="181"/>
      <c r="AD6" s="192"/>
      <c r="AE6" s="207"/>
      <c r="AF6" s="210"/>
      <c r="AG6" s="210"/>
      <c r="AH6" s="212"/>
      <c r="AI6" s="185"/>
      <c r="AJ6" s="185"/>
      <c r="AK6" s="186"/>
      <c r="AL6" s="187"/>
    </row>
    <row r="7" spans="1:38" s="97" customFormat="1" ht="49.5" customHeight="1">
      <c r="A7" s="185"/>
      <c r="B7" s="202"/>
      <c r="C7" s="184"/>
      <c r="D7" s="184"/>
      <c r="E7" s="184"/>
      <c r="F7" s="106" t="s">
        <v>113</v>
      </c>
      <c r="G7" s="106" t="s">
        <v>114</v>
      </c>
      <c r="H7" s="106" t="s">
        <v>115</v>
      </c>
      <c r="I7" s="185"/>
      <c r="J7" s="184"/>
      <c r="K7" s="184"/>
      <c r="L7" s="184"/>
      <c r="M7" s="113" t="s">
        <v>116</v>
      </c>
      <c r="N7" s="106" t="s">
        <v>258</v>
      </c>
      <c r="O7" s="106" t="s">
        <v>259</v>
      </c>
      <c r="P7" s="106" t="s">
        <v>260</v>
      </c>
      <c r="Q7" s="106" t="s">
        <v>261</v>
      </c>
      <c r="R7" s="106" t="s">
        <v>262</v>
      </c>
      <c r="S7" s="113" t="s">
        <v>116</v>
      </c>
      <c r="T7" s="118" t="s">
        <v>263</v>
      </c>
      <c r="U7" s="118" t="s">
        <v>264</v>
      </c>
      <c r="V7" s="186"/>
      <c r="W7" s="187"/>
      <c r="X7" s="187"/>
      <c r="Y7" s="159" t="s">
        <v>116</v>
      </c>
      <c r="Z7" s="105" t="s">
        <v>265</v>
      </c>
      <c r="AA7" s="105" t="s">
        <v>266</v>
      </c>
      <c r="AB7" s="162" t="s">
        <v>116</v>
      </c>
      <c r="AC7" s="106" t="s">
        <v>263</v>
      </c>
      <c r="AD7" s="106" t="s">
        <v>264</v>
      </c>
      <c r="AE7" s="208"/>
      <c r="AF7" s="211"/>
      <c r="AG7" s="211"/>
      <c r="AH7" s="213"/>
      <c r="AI7" s="185"/>
      <c r="AJ7" s="185"/>
      <c r="AK7" s="186"/>
      <c r="AL7" s="187"/>
    </row>
    <row r="8" spans="1:252" s="46" customFormat="1" ht="21.75" customHeight="1">
      <c r="A8" s="107"/>
      <c r="B8" s="108"/>
      <c r="C8" s="109" t="s">
        <v>110</v>
      </c>
      <c r="D8" s="109"/>
      <c r="E8" s="107"/>
      <c r="F8" s="110"/>
      <c r="G8" s="109"/>
      <c r="H8" s="110"/>
      <c r="I8" s="114">
        <f>I9</f>
        <v>80</v>
      </c>
      <c r="J8" s="114">
        <f aca="true" t="shared" si="0" ref="J8:AL8">J9</f>
        <v>72</v>
      </c>
      <c r="K8" s="114">
        <f t="shared" si="0"/>
        <v>0</v>
      </c>
      <c r="L8" s="114">
        <f t="shared" si="0"/>
        <v>19</v>
      </c>
      <c r="M8" s="114">
        <f t="shared" si="0"/>
        <v>394.64</v>
      </c>
      <c r="N8" s="114">
        <f t="shared" si="0"/>
        <v>246.59</v>
      </c>
      <c r="O8" s="114">
        <f t="shared" si="0"/>
        <v>0</v>
      </c>
      <c r="P8" s="114">
        <f t="shared" si="0"/>
        <v>0</v>
      </c>
      <c r="Q8" s="114">
        <f t="shared" si="0"/>
        <v>145.92</v>
      </c>
      <c r="R8" s="114">
        <f t="shared" si="0"/>
        <v>2.13</v>
      </c>
      <c r="S8" s="114">
        <f t="shared" si="0"/>
        <v>409.37</v>
      </c>
      <c r="T8" s="114">
        <f t="shared" si="0"/>
        <v>301.15</v>
      </c>
      <c r="U8" s="114">
        <f t="shared" si="0"/>
        <v>108.22</v>
      </c>
      <c r="V8" s="114">
        <f t="shared" si="0"/>
        <v>14.730000000000018</v>
      </c>
      <c r="W8" s="114">
        <f t="shared" si="0"/>
        <v>6.18</v>
      </c>
      <c r="X8" s="114">
        <f t="shared" si="0"/>
        <v>2.34</v>
      </c>
      <c r="Y8" s="160">
        <f t="shared" si="0"/>
        <v>0</v>
      </c>
      <c r="Z8" s="114">
        <f t="shared" si="0"/>
        <v>0</v>
      </c>
      <c r="AA8" s="114">
        <f t="shared" si="0"/>
        <v>0</v>
      </c>
      <c r="AB8" s="160">
        <f t="shared" si="0"/>
        <v>0</v>
      </c>
      <c r="AC8" s="114">
        <f t="shared" si="0"/>
        <v>0</v>
      </c>
      <c r="AD8" s="114">
        <f t="shared" si="0"/>
        <v>0</v>
      </c>
      <c r="AE8" s="160">
        <f t="shared" si="0"/>
        <v>0</v>
      </c>
      <c r="AF8" s="114">
        <f t="shared" si="0"/>
        <v>0</v>
      </c>
      <c r="AG8" s="114">
        <f t="shared" si="0"/>
        <v>0</v>
      </c>
      <c r="AH8" s="114">
        <f t="shared" si="0"/>
        <v>0</v>
      </c>
      <c r="AI8" s="114">
        <f t="shared" si="0"/>
        <v>0</v>
      </c>
      <c r="AJ8" s="114">
        <f t="shared" si="0"/>
        <v>23.67</v>
      </c>
      <c r="AK8" s="114">
        <f t="shared" si="0"/>
        <v>44.58000000000002</v>
      </c>
      <c r="AL8" s="114" t="str">
        <f t="shared" si="0"/>
        <v>特教补贴：张珊珊（2015.11-2016.12）300*14=4200元；吴劲松（2016.2-2016.12）300*11=3300元；曾宪耀（2016.8-2016.12）300*5=1500元；其余教职工（69人，2016.2-2016.12）69*11*300=227700元）。</v>
      </c>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row>
    <row r="9" spans="1:253" ht="90" customHeight="1">
      <c r="A9" s="120" t="s">
        <v>268</v>
      </c>
      <c r="B9" s="121"/>
      <c r="C9" s="121" t="s">
        <v>269</v>
      </c>
      <c r="D9" s="121"/>
      <c r="E9" s="122">
        <v>2050701</v>
      </c>
      <c r="F9" s="119" t="s">
        <v>267</v>
      </c>
      <c r="G9" s="119" t="s">
        <v>270</v>
      </c>
      <c r="H9" s="119" t="s">
        <v>271</v>
      </c>
      <c r="I9" s="123">
        <v>80</v>
      </c>
      <c r="J9" s="123">
        <v>72</v>
      </c>
      <c r="K9" s="123"/>
      <c r="L9" s="123">
        <v>19</v>
      </c>
      <c r="M9" s="115">
        <f>SUM(N9:R9)</f>
        <v>394.64</v>
      </c>
      <c r="N9" s="124">
        <v>246.59</v>
      </c>
      <c r="O9" s="124">
        <v>0</v>
      </c>
      <c r="P9" s="124">
        <v>0</v>
      </c>
      <c r="Q9" s="124">
        <v>145.92</v>
      </c>
      <c r="R9" s="124">
        <v>2.13</v>
      </c>
      <c r="S9" s="115">
        <f>SUM(T9:U9)</f>
        <v>409.37</v>
      </c>
      <c r="T9" s="124">
        <v>301.15</v>
      </c>
      <c r="U9" s="124">
        <v>108.22</v>
      </c>
      <c r="V9" s="115">
        <f>S9-M9</f>
        <v>14.730000000000018</v>
      </c>
      <c r="W9" s="116">
        <v>6.18</v>
      </c>
      <c r="X9" s="124">
        <v>2.34</v>
      </c>
      <c r="Y9" s="161">
        <f>Z9+AA9</f>
        <v>0</v>
      </c>
      <c r="Z9" s="124">
        <v>0</v>
      </c>
      <c r="AA9" s="124">
        <v>0</v>
      </c>
      <c r="AB9" s="161">
        <f>AC9+AD9</f>
        <v>0</v>
      </c>
      <c r="AC9" s="124">
        <v>0</v>
      </c>
      <c r="AD9" s="124">
        <v>0</v>
      </c>
      <c r="AE9" s="161">
        <f>AB9-Y9</f>
        <v>0</v>
      </c>
      <c r="AF9" s="124">
        <v>0</v>
      </c>
      <c r="AG9" s="124">
        <v>0</v>
      </c>
      <c r="AH9" s="115">
        <f>AG9-AF9</f>
        <v>0</v>
      </c>
      <c r="AI9" s="124">
        <v>0</v>
      </c>
      <c r="AJ9" s="116">
        <v>23.67</v>
      </c>
      <c r="AK9" s="115">
        <f>V9+W9+AE9+AH9+AI9+AJ9</f>
        <v>44.58000000000002</v>
      </c>
      <c r="AL9" s="111" t="s">
        <v>272</v>
      </c>
      <c r="AM9" s="125"/>
      <c r="AN9" s="125"/>
      <c r="AO9" s="125"/>
      <c r="AP9" s="125"/>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row>
    <row r="10" spans="1:38" ht="11.25">
      <c r="A10" s="95"/>
      <c r="B10" s="95"/>
      <c r="C10" s="95"/>
      <c r="D10" s="95"/>
      <c r="E10" s="95"/>
      <c r="F10" s="95"/>
      <c r="G10" s="95"/>
      <c r="H10" s="95"/>
      <c r="I10" s="95"/>
      <c r="J10" s="95"/>
      <c r="K10" s="95"/>
      <c r="L10" s="95"/>
      <c r="M10" s="103"/>
      <c r="S10" s="103"/>
      <c r="V10" s="103"/>
      <c r="AK10" s="103"/>
      <c r="AL10" s="95"/>
    </row>
    <row r="11" spans="1:38" ht="11.25">
      <c r="A11" s="95"/>
      <c r="B11" s="95"/>
      <c r="C11" s="95"/>
      <c r="D11" s="95"/>
      <c r="E11" s="95"/>
      <c r="F11" s="95"/>
      <c r="G11" s="95"/>
      <c r="H11" s="95"/>
      <c r="I11" s="95"/>
      <c r="J11" s="95"/>
      <c r="K11" s="95"/>
      <c r="L11" s="95"/>
      <c r="M11" s="103"/>
      <c r="S11" s="103"/>
      <c r="V11" s="103"/>
      <c r="AK11" s="103"/>
      <c r="AL11" s="95"/>
    </row>
    <row r="12" spans="1:38" ht="11.25">
      <c r="A12" s="95"/>
      <c r="B12" s="95"/>
      <c r="C12" s="95"/>
      <c r="D12" s="95"/>
      <c r="E12" s="95"/>
      <c r="F12" s="95"/>
      <c r="G12" s="95"/>
      <c r="H12" s="95"/>
      <c r="I12" s="95"/>
      <c r="J12" s="95"/>
      <c r="K12" s="95"/>
      <c r="L12" s="95"/>
      <c r="M12" s="103"/>
      <c r="S12" s="103"/>
      <c r="V12" s="103"/>
      <c r="AK12" s="103"/>
      <c r="AL12" s="95"/>
    </row>
    <row r="13" spans="1:38" ht="11.25">
      <c r="A13" s="95"/>
      <c r="B13" s="95"/>
      <c r="C13" s="95"/>
      <c r="D13" s="95"/>
      <c r="E13" s="95"/>
      <c r="F13" s="95"/>
      <c r="G13" s="95"/>
      <c r="H13" s="95"/>
      <c r="I13" s="95"/>
      <c r="J13" s="95"/>
      <c r="K13" s="95"/>
      <c r="L13" s="95"/>
      <c r="M13" s="103"/>
      <c r="S13" s="103"/>
      <c r="V13" s="103"/>
      <c r="AK13" s="103"/>
      <c r="AL13" s="95"/>
    </row>
    <row r="14" spans="1:38" ht="11.25">
      <c r="A14" s="95"/>
      <c r="B14" s="95"/>
      <c r="C14" s="95"/>
      <c r="D14" s="95"/>
      <c r="E14" s="95"/>
      <c r="F14" s="95"/>
      <c r="G14" s="95"/>
      <c r="H14" s="95"/>
      <c r="I14" s="95"/>
      <c r="J14" s="95"/>
      <c r="K14" s="95"/>
      <c r="L14" s="95"/>
      <c r="M14" s="103"/>
      <c r="S14" s="103"/>
      <c r="V14" s="103"/>
      <c r="AK14" s="103"/>
      <c r="AL14" s="95"/>
    </row>
    <row r="15" spans="1:38" ht="11.25">
      <c r="A15" s="95"/>
      <c r="B15" s="95"/>
      <c r="C15" s="95"/>
      <c r="D15" s="95"/>
      <c r="E15" s="95"/>
      <c r="F15" s="95"/>
      <c r="G15" s="95"/>
      <c r="H15" s="95"/>
      <c r="I15" s="95"/>
      <c r="J15" s="95"/>
      <c r="K15" s="95"/>
      <c r="L15" s="95"/>
      <c r="M15" s="103"/>
      <c r="S15" s="103"/>
      <c r="V15" s="103"/>
      <c r="AK15" s="103"/>
      <c r="AL15" s="95"/>
    </row>
    <row r="16" spans="1:38" ht="11.25">
      <c r="A16" s="95"/>
      <c r="B16" s="95"/>
      <c r="C16" s="95"/>
      <c r="D16" s="95"/>
      <c r="E16" s="95"/>
      <c r="F16" s="95"/>
      <c r="G16" s="95"/>
      <c r="H16" s="95"/>
      <c r="I16" s="95"/>
      <c r="J16" s="95"/>
      <c r="K16" s="95"/>
      <c r="L16" s="95"/>
      <c r="M16" s="103"/>
      <c r="S16" s="103"/>
      <c r="V16" s="103"/>
      <c r="AK16" s="103"/>
      <c r="AL16" s="95"/>
    </row>
    <row r="17" spans="1:38" ht="11.25">
      <c r="A17" s="95"/>
      <c r="B17" s="95"/>
      <c r="C17" s="95"/>
      <c r="D17" s="95"/>
      <c r="E17" s="95"/>
      <c r="F17" s="95"/>
      <c r="G17" s="95"/>
      <c r="H17" s="95"/>
      <c r="I17" s="95"/>
      <c r="J17" s="95"/>
      <c r="K17" s="95"/>
      <c r="L17" s="95"/>
      <c r="M17" s="103"/>
      <c r="S17" s="103"/>
      <c r="V17" s="103"/>
      <c r="AK17" s="103"/>
      <c r="AL17" s="95"/>
    </row>
    <row r="18" spans="1:38" ht="11.25">
      <c r="A18" s="95"/>
      <c r="B18" s="95"/>
      <c r="C18" s="95"/>
      <c r="D18" s="95"/>
      <c r="E18" s="95"/>
      <c r="F18" s="95"/>
      <c r="G18" s="95"/>
      <c r="H18" s="95"/>
      <c r="I18" s="95"/>
      <c r="J18" s="95"/>
      <c r="K18" s="95"/>
      <c r="L18" s="95"/>
      <c r="M18" s="103"/>
      <c r="S18" s="103"/>
      <c r="V18" s="103"/>
      <c r="AK18" s="103"/>
      <c r="AL18" s="95"/>
    </row>
    <row r="19" spans="1:38" ht="11.25">
      <c r="A19" s="95"/>
      <c r="B19" s="95"/>
      <c r="C19" s="95"/>
      <c r="D19" s="95"/>
      <c r="E19" s="95"/>
      <c r="F19" s="95"/>
      <c r="G19" s="95"/>
      <c r="H19" s="95"/>
      <c r="I19" s="95"/>
      <c r="J19" s="95"/>
      <c r="K19" s="95"/>
      <c r="L19" s="95"/>
      <c r="M19" s="103"/>
      <c r="S19" s="103"/>
      <c r="V19" s="103"/>
      <c r="AK19" s="103"/>
      <c r="AL19" s="95"/>
    </row>
    <row r="20" spans="1:38" ht="11.25">
      <c r="A20" s="95"/>
      <c r="B20" s="95"/>
      <c r="C20" s="95"/>
      <c r="D20" s="95"/>
      <c r="E20" s="95"/>
      <c r="F20" s="95"/>
      <c r="G20" s="95"/>
      <c r="H20" s="95"/>
      <c r="I20" s="95"/>
      <c r="J20" s="95"/>
      <c r="K20" s="95"/>
      <c r="L20" s="95"/>
      <c r="M20" s="103"/>
      <c r="S20" s="103"/>
      <c r="V20" s="103"/>
      <c r="AK20" s="103"/>
      <c r="AL20" s="95"/>
    </row>
    <row r="21" spans="1:38" ht="11.25">
      <c r="A21" s="95"/>
      <c r="B21" s="95"/>
      <c r="C21" s="95"/>
      <c r="D21" s="95"/>
      <c r="E21" s="95"/>
      <c r="F21" s="95"/>
      <c r="G21" s="95"/>
      <c r="H21" s="95"/>
      <c r="I21" s="95"/>
      <c r="J21" s="95"/>
      <c r="K21" s="95"/>
      <c r="L21" s="95"/>
      <c r="M21" s="103"/>
      <c r="S21" s="103"/>
      <c r="V21" s="103"/>
      <c r="AK21" s="103"/>
      <c r="AL21" s="95"/>
    </row>
    <row r="22" spans="1:38" ht="11.25">
      <c r="A22" s="95"/>
      <c r="B22" s="95"/>
      <c r="C22" s="95"/>
      <c r="D22" s="95"/>
      <c r="E22" s="95"/>
      <c r="F22" s="95"/>
      <c r="G22" s="95"/>
      <c r="H22" s="95"/>
      <c r="I22" s="95"/>
      <c r="J22" s="95"/>
      <c r="K22" s="95"/>
      <c r="L22" s="95"/>
      <c r="M22" s="103"/>
      <c r="S22" s="103"/>
      <c r="V22" s="103"/>
      <c r="AK22" s="103"/>
      <c r="AL22" s="95"/>
    </row>
    <row r="23" spans="1:38" ht="11.25">
      <c r="A23" s="95"/>
      <c r="B23" s="95"/>
      <c r="C23" s="95"/>
      <c r="D23" s="95"/>
      <c r="E23" s="95"/>
      <c r="F23" s="95"/>
      <c r="G23" s="95"/>
      <c r="H23" s="95"/>
      <c r="I23" s="95"/>
      <c r="J23" s="95"/>
      <c r="K23" s="95"/>
      <c r="L23" s="95"/>
      <c r="M23" s="103"/>
      <c r="S23" s="103"/>
      <c r="V23" s="103"/>
      <c r="AK23" s="103"/>
      <c r="AL23" s="95"/>
    </row>
    <row r="24" spans="1:38" ht="11.25">
      <c r="A24" s="95"/>
      <c r="B24" s="95"/>
      <c r="C24" s="95"/>
      <c r="D24" s="95"/>
      <c r="E24" s="95"/>
      <c r="F24" s="95"/>
      <c r="G24" s="95"/>
      <c r="H24" s="95"/>
      <c r="I24" s="95"/>
      <c r="J24" s="95"/>
      <c r="K24" s="95"/>
      <c r="L24" s="95"/>
      <c r="M24" s="103"/>
      <c r="S24" s="103"/>
      <c r="V24" s="103"/>
      <c r="AK24" s="103"/>
      <c r="AL24" s="95"/>
    </row>
    <row r="25" spans="1:38" ht="11.25">
      <c r="A25" s="95"/>
      <c r="B25" s="95"/>
      <c r="C25" s="95"/>
      <c r="D25" s="95"/>
      <c r="E25" s="95"/>
      <c r="F25" s="95"/>
      <c r="G25" s="95"/>
      <c r="H25" s="95"/>
      <c r="I25" s="95"/>
      <c r="J25" s="95"/>
      <c r="K25" s="95"/>
      <c r="L25" s="95"/>
      <c r="M25" s="103"/>
      <c r="S25" s="103"/>
      <c r="V25" s="103"/>
      <c r="AK25" s="103"/>
      <c r="AL25" s="95"/>
    </row>
    <row r="26" spans="1:38" ht="11.25">
      <c r="A26" s="95"/>
      <c r="B26" s="95"/>
      <c r="C26" s="95"/>
      <c r="D26" s="95"/>
      <c r="E26" s="95"/>
      <c r="F26" s="95"/>
      <c r="G26" s="95"/>
      <c r="H26" s="95"/>
      <c r="I26" s="95"/>
      <c r="J26" s="95"/>
      <c r="K26" s="95"/>
      <c r="L26" s="95"/>
      <c r="M26" s="103"/>
      <c r="S26" s="103"/>
      <c r="V26" s="103"/>
      <c r="AK26" s="103"/>
      <c r="AL26" s="95"/>
    </row>
    <row r="27" spans="1:38" ht="11.25">
      <c r="A27" s="95"/>
      <c r="B27" s="95"/>
      <c r="C27" s="95"/>
      <c r="D27" s="95"/>
      <c r="E27" s="95"/>
      <c r="F27" s="95"/>
      <c r="G27" s="95"/>
      <c r="H27" s="95"/>
      <c r="I27" s="95"/>
      <c r="J27" s="95"/>
      <c r="K27" s="95"/>
      <c r="L27" s="95"/>
      <c r="M27" s="103"/>
      <c r="S27" s="103"/>
      <c r="V27" s="103"/>
      <c r="AK27" s="103"/>
      <c r="AL27" s="95"/>
    </row>
    <row r="28" spans="1:38" ht="11.25">
      <c r="A28" s="95"/>
      <c r="B28" s="95"/>
      <c r="C28" s="95"/>
      <c r="D28" s="95"/>
      <c r="E28" s="95"/>
      <c r="F28" s="95"/>
      <c r="G28" s="95"/>
      <c r="H28" s="95"/>
      <c r="I28" s="95"/>
      <c r="J28" s="95"/>
      <c r="K28" s="95"/>
      <c r="L28" s="95"/>
      <c r="M28" s="103"/>
      <c r="S28" s="103"/>
      <c r="V28" s="103"/>
      <c r="AK28" s="103"/>
      <c r="AL28" s="95"/>
    </row>
    <row r="29" spans="1:38" ht="11.25">
      <c r="A29" s="95"/>
      <c r="B29" s="95"/>
      <c r="C29" s="95"/>
      <c r="D29" s="95"/>
      <c r="E29" s="95"/>
      <c r="F29" s="95"/>
      <c r="G29" s="95"/>
      <c r="H29" s="95"/>
      <c r="I29" s="95"/>
      <c r="J29" s="95"/>
      <c r="K29" s="95"/>
      <c r="L29" s="95"/>
      <c r="M29" s="103"/>
      <c r="S29" s="103"/>
      <c r="V29" s="103"/>
      <c r="AK29" s="103"/>
      <c r="AL29" s="95"/>
    </row>
    <row r="30" spans="1:38" ht="11.25">
      <c r="A30" s="95"/>
      <c r="B30" s="95"/>
      <c r="C30" s="95"/>
      <c r="D30" s="95"/>
      <c r="E30" s="95"/>
      <c r="F30" s="95"/>
      <c r="G30" s="95"/>
      <c r="H30" s="95"/>
      <c r="I30" s="95"/>
      <c r="J30" s="95"/>
      <c r="K30" s="95"/>
      <c r="L30" s="95"/>
      <c r="M30" s="103"/>
      <c r="S30" s="103"/>
      <c r="V30" s="103"/>
      <c r="AK30" s="103"/>
      <c r="AL30" s="95"/>
    </row>
    <row r="31" spans="1:38" ht="11.25">
      <c r="A31" s="95"/>
      <c r="B31" s="95"/>
      <c r="C31" s="95"/>
      <c r="D31" s="95"/>
      <c r="E31" s="95"/>
      <c r="F31" s="95"/>
      <c r="G31" s="95"/>
      <c r="H31" s="95"/>
      <c r="I31" s="95"/>
      <c r="J31" s="95"/>
      <c r="K31" s="95"/>
      <c r="L31" s="95"/>
      <c r="M31" s="103"/>
      <c r="S31" s="103"/>
      <c r="V31" s="103"/>
      <c r="AK31" s="103"/>
      <c r="AL31" s="95"/>
    </row>
    <row r="32" spans="1:38" ht="11.25">
      <c r="A32" s="95"/>
      <c r="B32" s="95"/>
      <c r="C32" s="95"/>
      <c r="D32" s="95"/>
      <c r="E32" s="95"/>
      <c r="F32" s="95"/>
      <c r="G32" s="95"/>
      <c r="H32" s="95"/>
      <c r="I32" s="95"/>
      <c r="J32" s="95"/>
      <c r="K32" s="95"/>
      <c r="L32" s="95"/>
      <c r="M32" s="103"/>
      <c r="S32" s="103"/>
      <c r="V32" s="103"/>
      <c r="AK32" s="103"/>
      <c r="AL32" s="95"/>
    </row>
    <row r="33" spans="1:38" ht="11.25">
      <c r="A33" s="95"/>
      <c r="B33" s="95"/>
      <c r="C33" s="95"/>
      <c r="D33" s="95"/>
      <c r="E33" s="95"/>
      <c r="F33" s="95"/>
      <c r="G33" s="95"/>
      <c r="H33" s="95"/>
      <c r="I33" s="95"/>
      <c r="J33" s="95"/>
      <c r="K33" s="95"/>
      <c r="L33" s="95"/>
      <c r="M33" s="103"/>
      <c r="S33" s="103"/>
      <c r="V33" s="103"/>
      <c r="AK33" s="103"/>
      <c r="AL33" s="95"/>
    </row>
    <row r="34" spans="1:38" ht="11.25">
      <c r="A34" s="95"/>
      <c r="B34" s="95"/>
      <c r="C34" s="95"/>
      <c r="D34" s="95"/>
      <c r="E34" s="95"/>
      <c r="F34" s="95"/>
      <c r="G34" s="95"/>
      <c r="H34" s="95"/>
      <c r="I34" s="95"/>
      <c r="J34" s="95"/>
      <c r="K34" s="95"/>
      <c r="L34" s="95"/>
      <c r="M34" s="103"/>
      <c r="S34" s="103"/>
      <c r="V34" s="103"/>
      <c r="AK34" s="103"/>
      <c r="AL34" s="95"/>
    </row>
    <row r="35" spans="1:38" ht="11.25">
      <c r="A35" s="95"/>
      <c r="B35" s="95"/>
      <c r="C35" s="95"/>
      <c r="D35" s="95"/>
      <c r="E35" s="95"/>
      <c r="F35" s="95"/>
      <c r="G35" s="95"/>
      <c r="H35" s="95"/>
      <c r="I35" s="95"/>
      <c r="J35" s="95"/>
      <c r="K35" s="95"/>
      <c r="L35" s="95"/>
      <c r="M35" s="103"/>
      <c r="S35" s="103"/>
      <c r="V35" s="103"/>
      <c r="AK35" s="103"/>
      <c r="AL35" s="95"/>
    </row>
    <row r="36" spans="1:38" ht="11.25">
      <c r="A36" s="95"/>
      <c r="B36" s="95"/>
      <c r="C36" s="95"/>
      <c r="D36" s="95"/>
      <c r="E36" s="95"/>
      <c r="F36" s="95"/>
      <c r="G36" s="95"/>
      <c r="H36" s="95"/>
      <c r="I36" s="95"/>
      <c r="J36" s="95"/>
      <c r="K36" s="95"/>
      <c r="L36" s="95"/>
      <c r="M36" s="103"/>
      <c r="S36" s="103"/>
      <c r="V36" s="103"/>
      <c r="AK36" s="103"/>
      <c r="AL36" s="95"/>
    </row>
    <row r="37" spans="1:38" ht="11.25">
      <c r="A37" s="95"/>
      <c r="B37" s="95"/>
      <c r="C37" s="95"/>
      <c r="D37" s="95"/>
      <c r="E37" s="95"/>
      <c r="F37" s="95"/>
      <c r="G37" s="95"/>
      <c r="H37" s="95"/>
      <c r="I37" s="95"/>
      <c r="J37" s="95"/>
      <c r="K37" s="95"/>
      <c r="L37" s="95"/>
      <c r="M37" s="103"/>
      <c r="S37" s="103"/>
      <c r="V37" s="103"/>
      <c r="AK37" s="103"/>
      <c r="AL37" s="95"/>
    </row>
    <row r="38" spans="1:38" ht="11.25">
      <c r="A38" s="95"/>
      <c r="B38" s="95"/>
      <c r="C38" s="95"/>
      <c r="D38" s="95"/>
      <c r="E38" s="95"/>
      <c r="F38" s="95"/>
      <c r="G38" s="95"/>
      <c r="H38" s="95"/>
      <c r="I38" s="95"/>
      <c r="J38" s="95"/>
      <c r="K38" s="95"/>
      <c r="L38" s="95"/>
      <c r="M38" s="103"/>
      <c r="S38" s="103"/>
      <c r="V38" s="103"/>
      <c r="AK38" s="103"/>
      <c r="AL38" s="95"/>
    </row>
    <row r="39" spans="1:38" ht="11.25">
      <c r="A39" s="95"/>
      <c r="B39" s="95"/>
      <c r="C39" s="95"/>
      <c r="D39" s="95"/>
      <c r="E39" s="95"/>
      <c r="F39" s="95"/>
      <c r="G39" s="95"/>
      <c r="H39" s="95"/>
      <c r="I39" s="95"/>
      <c r="J39" s="95"/>
      <c r="K39" s="95"/>
      <c r="L39" s="95"/>
      <c r="M39" s="103"/>
      <c r="S39" s="103"/>
      <c r="V39" s="103"/>
      <c r="AK39" s="103"/>
      <c r="AL39" s="95"/>
    </row>
    <row r="40" spans="1:38" ht="11.25">
      <c r="A40" s="95"/>
      <c r="B40" s="95"/>
      <c r="C40" s="95"/>
      <c r="D40" s="95"/>
      <c r="E40" s="95"/>
      <c r="F40" s="95"/>
      <c r="G40" s="95"/>
      <c r="H40" s="95"/>
      <c r="I40" s="95"/>
      <c r="J40" s="95"/>
      <c r="K40" s="95"/>
      <c r="L40" s="95"/>
      <c r="M40" s="103"/>
      <c r="S40" s="103"/>
      <c r="V40" s="103"/>
      <c r="AK40" s="103"/>
      <c r="AL40" s="95"/>
    </row>
    <row r="41" spans="1:38" ht="11.25">
      <c r="A41" s="95"/>
      <c r="B41" s="95"/>
      <c r="C41" s="95"/>
      <c r="D41" s="95"/>
      <c r="E41" s="95"/>
      <c r="F41" s="95"/>
      <c r="G41" s="95"/>
      <c r="H41" s="95"/>
      <c r="I41" s="95"/>
      <c r="J41" s="95"/>
      <c r="K41" s="95"/>
      <c r="L41" s="95"/>
      <c r="M41" s="103"/>
      <c r="S41" s="103"/>
      <c r="V41" s="103"/>
      <c r="AK41" s="103"/>
      <c r="AL41" s="95"/>
    </row>
    <row r="42" spans="1:38" ht="11.25">
      <c r="A42" s="95"/>
      <c r="B42" s="95"/>
      <c r="C42" s="95"/>
      <c r="D42" s="95"/>
      <c r="E42" s="95"/>
      <c r="F42" s="95"/>
      <c r="G42" s="95"/>
      <c r="H42" s="95"/>
      <c r="I42" s="95"/>
      <c r="J42" s="95"/>
      <c r="K42" s="95"/>
      <c r="L42" s="95"/>
      <c r="M42" s="103"/>
      <c r="S42" s="103"/>
      <c r="V42" s="103"/>
      <c r="AK42" s="103"/>
      <c r="AL42" s="95"/>
    </row>
    <row r="43" spans="1:38" ht="11.25">
      <c r="A43" s="95"/>
      <c r="B43" s="95"/>
      <c r="C43" s="95"/>
      <c r="D43" s="95"/>
      <c r="E43" s="95"/>
      <c r="F43" s="95"/>
      <c r="G43" s="95"/>
      <c r="H43" s="95"/>
      <c r="I43" s="95"/>
      <c r="J43" s="95"/>
      <c r="K43" s="95"/>
      <c r="L43" s="95"/>
      <c r="M43" s="103"/>
      <c r="S43" s="103"/>
      <c r="V43" s="103"/>
      <c r="AK43" s="103"/>
      <c r="AL43" s="95"/>
    </row>
    <row r="44" spans="1:38" ht="11.25">
      <c r="A44" s="95"/>
      <c r="B44" s="95"/>
      <c r="C44" s="95"/>
      <c r="D44" s="95"/>
      <c r="E44" s="95"/>
      <c r="F44" s="95"/>
      <c r="G44" s="95"/>
      <c r="H44" s="95"/>
      <c r="I44" s="95"/>
      <c r="J44" s="95"/>
      <c r="K44" s="95"/>
      <c r="L44" s="95"/>
      <c r="M44" s="103"/>
      <c r="S44" s="103"/>
      <c r="V44" s="103"/>
      <c r="AK44" s="103"/>
      <c r="AL44" s="95"/>
    </row>
    <row r="45" spans="1:38" ht="11.25">
      <c r="A45" s="95"/>
      <c r="B45" s="95"/>
      <c r="C45" s="95"/>
      <c r="D45" s="95"/>
      <c r="E45" s="95"/>
      <c r="F45" s="95"/>
      <c r="G45" s="95"/>
      <c r="H45" s="95"/>
      <c r="I45" s="95"/>
      <c r="J45" s="95"/>
      <c r="K45" s="95"/>
      <c r="L45" s="95"/>
      <c r="M45" s="103"/>
      <c r="S45" s="103"/>
      <c r="V45" s="103"/>
      <c r="AK45" s="103"/>
      <c r="AL45" s="95"/>
    </row>
    <row r="46" spans="1:38" ht="11.25">
      <c r="A46" s="95"/>
      <c r="B46" s="95"/>
      <c r="C46" s="95"/>
      <c r="D46" s="95"/>
      <c r="E46" s="95"/>
      <c r="F46" s="95"/>
      <c r="G46" s="95"/>
      <c r="H46" s="95"/>
      <c r="I46" s="95"/>
      <c r="J46" s="95"/>
      <c r="K46" s="95"/>
      <c r="L46" s="95"/>
      <c r="M46" s="103"/>
      <c r="S46" s="103"/>
      <c r="V46" s="103"/>
      <c r="AK46" s="103"/>
      <c r="AL46" s="95"/>
    </row>
    <row r="47" spans="1:38" ht="11.25">
      <c r="A47" s="95"/>
      <c r="B47" s="95"/>
      <c r="C47" s="95"/>
      <c r="D47" s="95"/>
      <c r="E47" s="95"/>
      <c r="F47" s="95"/>
      <c r="G47" s="95"/>
      <c r="H47" s="95"/>
      <c r="I47" s="95"/>
      <c r="J47" s="95"/>
      <c r="K47" s="95"/>
      <c r="L47" s="95"/>
      <c r="M47" s="103"/>
      <c r="S47" s="103"/>
      <c r="V47" s="103"/>
      <c r="AK47" s="103"/>
      <c r="AL47" s="95"/>
    </row>
    <row r="48" spans="1:38" ht="11.25">
      <c r="A48" s="95"/>
      <c r="B48" s="95"/>
      <c r="C48" s="95"/>
      <c r="D48" s="95"/>
      <c r="E48" s="95"/>
      <c r="F48" s="95"/>
      <c r="G48" s="95"/>
      <c r="H48" s="95"/>
      <c r="I48" s="95"/>
      <c r="J48" s="95"/>
      <c r="K48" s="95"/>
      <c r="L48" s="95"/>
      <c r="M48" s="103"/>
      <c r="S48" s="103"/>
      <c r="V48" s="103"/>
      <c r="AK48" s="103"/>
      <c r="AL48" s="95"/>
    </row>
    <row r="49" spans="1:38" ht="11.25">
      <c r="A49" s="95"/>
      <c r="B49" s="95"/>
      <c r="C49" s="95"/>
      <c r="D49" s="95"/>
      <c r="E49" s="95"/>
      <c r="F49" s="95"/>
      <c r="G49" s="95"/>
      <c r="H49" s="95"/>
      <c r="I49" s="95"/>
      <c r="J49" s="95"/>
      <c r="K49" s="95"/>
      <c r="L49" s="95"/>
      <c r="M49" s="103"/>
      <c r="S49" s="103"/>
      <c r="V49" s="103"/>
      <c r="AK49" s="103"/>
      <c r="AL49" s="95"/>
    </row>
    <row r="50" spans="1:38" ht="11.25">
      <c r="A50" s="95"/>
      <c r="B50" s="95"/>
      <c r="C50" s="95"/>
      <c r="D50" s="95"/>
      <c r="E50" s="95"/>
      <c r="F50" s="95"/>
      <c r="G50" s="95"/>
      <c r="H50" s="95"/>
      <c r="I50" s="95"/>
      <c r="J50" s="95"/>
      <c r="K50" s="95"/>
      <c r="L50" s="95"/>
      <c r="M50" s="103"/>
      <c r="S50" s="103"/>
      <c r="V50" s="103"/>
      <c r="AK50" s="103"/>
      <c r="AL50" s="95"/>
    </row>
    <row r="51" spans="1:38" ht="11.25">
      <c r="A51" s="95"/>
      <c r="B51" s="95"/>
      <c r="C51" s="95"/>
      <c r="D51" s="95"/>
      <c r="E51" s="95"/>
      <c r="F51" s="95"/>
      <c r="G51" s="95"/>
      <c r="H51" s="95"/>
      <c r="I51" s="95"/>
      <c r="J51" s="95"/>
      <c r="K51" s="95"/>
      <c r="L51" s="95"/>
      <c r="M51" s="103"/>
      <c r="S51" s="103"/>
      <c r="V51" s="103"/>
      <c r="AK51" s="103"/>
      <c r="AL51" s="95"/>
    </row>
    <row r="52" spans="1:38" ht="11.25">
      <c r="A52" s="95"/>
      <c r="B52" s="95"/>
      <c r="C52" s="95"/>
      <c r="D52" s="95"/>
      <c r="E52" s="95"/>
      <c r="F52" s="95"/>
      <c r="G52" s="95"/>
      <c r="H52" s="95"/>
      <c r="I52" s="95"/>
      <c r="J52" s="95"/>
      <c r="K52" s="95"/>
      <c r="L52" s="95"/>
      <c r="M52" s="103"/>
      <c r="S52" s="103"/>
      <c r="V52" s="103"/>
      <c r="AK52" s="103"/>
      <c r="AL52" s="95"/>
    </row>
    <row r="53" spans="1:38" ht="11.25">
      <c r="A53" s="95"/>
      <c r="B53" s="95"/>
      <c r="C53" s="95"/>
      <c r="D53" s="95"/>
      <c r="E53" s="95"/>
      <c r="F53" s="95"/>
      <c r="G53" s="95"/>
      <c r="H53" s="95"/>
      <c r="I53" s="95"/>
      <c r="J53" s="95"/>
      <c r="K53" s="95"/>
      <c r="L53" s="95"/>
      <c r="M53" s="103"/>
      <c r="S53" s="103"/>
      <c r="V53" s="103"/>
      <c r="AK53" s="103"/>
      <c r="AL53" s="95"/>
    </row>
    <row r="54" spans="1:38" ht="11.25">
      <c r="A54" s="95"/>
      <c r="B54" s="95"/>
      <c r="C54" s="95"/>
      <c r="D54" s="95"/>
      <c r="E54" s="95"/>
      <c r="F54" s="95"/>
      <c r="G54" s="95"/>
      <c r="H54" s="95"/>
      <c r="I54" s="95"/>
      <c r="J54" s="95"/>
      <c r="K54" s="95"/>
      <c r="L54" s="95"/>
      <c r="M54" s="103"/>
      <c r="S54" s="103"/>
      <c r="V54" s="103"/>
      <c r="AK54" s="103"/>
      <c r="AL54" s="95"/>
    </row>
    <row r="55" spans="1:38" ht="11.25">
      <c r="A55" s="95"/>
      <c r="B55" s="95"/>
      <c r="C55" s="95"/>
      <c r="D55" s="95"/>
      <c r="E55" s="95"/>
      <c r="F55" s="95"/>
      <c r="G55" s="95"/>
      <c r="H55" s="95"/>
      <c r="I55" s="95"/>
      <c r="J55" s="95"/>
      <c r="K55" s="95"/>
      <c r="L55" s="95"/>
      <c r="M55" s="103"/>
      <c r="S55" s="103"/>
      <c r="V55" s="103"/>
      <c r="AK55" s="103"/>
      <c r="AL55" s="95"/>
    </row>
    <row r="56" spans="1:38" ht="11.25">
      <c r="A56" s="95"/>
      <c r="B56" s="95"/>
      <c r="C56" s="95"/>
      <c r="D56" s="95"/>
      <c r="E56" s="95"/>
      <c r="F56" s="95"/>
      <c r="G56" s="95"/>
      <c r="H56" s="95"/>
      <c r="I56" s="95"/>
      <c r="J56" s="95"/>
      <c r="K56" s="95"/>
      <c r="L56" s="95"/>
      <c r="M56" s="103"/>
      <c r="S56" s="103"/>
      <c r="V56" s="103"/>
      <c r="AK56" s="103"/>
      <c r="AL56" s="95"/>
    </row>
    <row r="57" spans="1:38" ht="11.25">
      <c r="A57" s="95"/>
      <c r="B57" s="95"/>
      <c r="C57" s="95"/>
      <c r="D57" s="95"/>
      <c r="E57" s="95"/>
      <c r="F57" s="95"/>
      <c r="G57" s="95"/>
      <c r="H57" s="95"/>
      <c r="I57" s="95"/>
      <c r="J57" s="95"/>
      <c r="K57" s="95"/>
      <c r="L57" s="95"/>
      <c r="M57" s="103"/>
      <c r="S57" s="103"/>
      <c r="V57" s="103"/>
      <c r="AK57" s="103"/>
      <c r="AL57" s="95"/>
    </row>
    <row r="58" spans="1:38" ht="11.25">
      <c r="A58" s="95"/>
      <c r="B58" s="95"/>
      <c r="C58" s="95"/>
      <c r="D58" s="95"/>
      <c r="E58" s="95"/>
      <c r="F58" s="95"/>
      <c r="G58" s="95"/>
      <c r="H58" s="95"/>
      <c r="I58" s="95"/>
      <c r="J58" s="95"/>
      <c r="K58" s="95"/>
      <c r="L58" s="95"/>
      <c r="M58" s="103"/>
      <c r="S58" s="103"/>
      <c r="V58" s="103"/>
      <c r="AK58" s="103"/>
      <c r="AL58" s="95"/>
    </row>
    <row r="59" spans="1:38" ht="11.25">
      <c r="A59" s="95"/>
      <c r="B59" s="95"/>
      <c r="C59" s="95"/>
      <c r="D59" s="95"/>
      <c r="E59" s="95"/>
      <c r="F59" s="95"/>
      <c r="G59" s="95"/>
      <c r="H59" s="95"/>
      <c r="I59" s="95"/>
      <c r="J59" s="95"/>
      <c r="K59" s="95"/>
      <c r="L59" s="95"/>
      <c r="M59" s="103"/>
      <c r="S59" s="103"/>
      <c r="V59" s="103"/>
      <c r="AK59" s="103"/>
      <c r="AL59" s="95"/>
    </row>
    <row r="60" spans="1:38" ht="11.25">
      <c r="A60" s="95"/>
      <c r="B60" s="95"/>
      <c r="C60" s="95"/>
      <c r="D60" s="95"/>
      <c r="E60" s="95"/>
      <c r="F60" s="95"/>
      <c r="G60" s="95"/>
      <c r="H60" s="95"/>
      <c r="I60" s="95"/>
      <c r="J60" s="95"/>
      <c r="K60" s="95"/>
      <c r="L60" s="95"/>
      <c r="M60" s="103"/>
      <c r="S60" s="103"/>
      <c r="V60" s="103"/>
      <c r="AK60" s="103"/>
      <c r="AL60" s="95"/>
    </row>
    <row r="61" spans="1:38" ht="11.25">
      <c r="A61" s="95"/>
      <c r="B61" s="95"/>
      <c r="C61" s="95"/>
      <c r="D61" s="95"/>
      <c r="E61" s="95"/>
      <c r="F61" s="95"/>
      <c r="G61" s="95"/>
      <c r="H61" s="95"/>
      <c r="I61" s="95"/>
      <c r="J61" s="95"/>
      <c r="K61" s="95"/>
      <c r="L61" s="95"/>
      <c r="M61" s="103"/>
      <c r="S61" s="103"/>
      <c r="V61" s="103"/>
      <c r="AK61" s="103"/>
      <c r="AL61" s="95"/>
    </row>
    <row r="62" spans="1:38" ht="11.25">
      <c r="A62" s="95"/>
      <c r="B62" s="95"/>
      <c r="C62" s="95"/>
      <c r="D62" s="95"/>
      <c r="E62" s="95"/>
      <c r="F62" s="95"/>
      <c r="G62" s="95"/>
      <c r="H62" s="95"/>
      <c r="I62" s="95"/>
      <c r="J62" s="95"/>
      <c r="K62" s="95"/>
      <c r="L62" s="95"/>
      <c r="M62" s="103"/>
      <c r="S62" s="103"/>
      <c r="V62" s="103"/>
      <c r="AK62" s="103"/>
      <c r="AL62" s="95"/>
    </row>
    <row r="63" spans="1:38" ht="11.25">
      <c r="A63" s="95"/>
      <c r="B63" s="95"/>
      <c r="C63" s="95"/>
      <c r="D63" s="95"/>
      <c r="E63" s="95"/>
      <c r="F63" s="95"/>
      <c r="G63" s="95"/>
      <c r="H63" s="95"/>
      <c r="I63" s="95"/>
      <c r="J63" s="95"/>
      <c r="K63" s="95"/>
      <c r="L63" s="95"/>
      <c r="M63" s="103"/>
      <c r="S63" s="103"/>
      <c r="V63" s="103"/>
      <c r="AK63" s="103"/>
      <c r="AL63" s="95"/>
    </row>
    <row r="64" spans="1:38" ht="11.25">
      <c r="A64" s="95"/>
      <c r="B64" s="95"/>
      <c r="C64" s="95"/>
      <c r="D64" s="95"/>
      <c r="E64" s="95"/>
      <c r="F64" s="95"/>
      <c r="G64" s="95"/>
      <c r="H64" s="95"/>
      <c r="I64" s="95"/>
      <c r="J64" s="95"/>
      <c r="K64" s="95"/>
      <c r="L64" s="95"/>
      <c r="M64" s="103"/>
      <c r="S64" s="103"/>
      <c r="V64" s="103"/>
      <c r="AK64" s="103"/>
      <c r="AL64" s="95"/>
    </row>
    <row r="65" spans="1:38" ht="11.25">
      <c r="A65" s="95"/>
      <c r="B65" s="95"/>
      <c r="C65" s="95"/>
      <c r="D65" s="95"/>
      <c r="E65" s="95"/>
      <c r="F65" s="95"/>
      <c r="G65" s="95"/>
      <c r="H65" s="95"/>
      <c r="I65" s="95"/>
      <c r="J65" s="95"/>
      <c r="K65" s="95"/>
      <c r="L65" s="95"/>
      <c r="M65" s="103"/>
      <c r="S65" s="103"/>
      <c r="V65" s="103"/>
      <c r="AK65" s="103"/>
      <c r="AL65" s="95"/>
    </row>
    <row r="66" spans="1:38" ht="11.25">
      <c r="A66" s="95"/>
      <c r="B66" s="95"/>
      <c r="C66" s="95"/>
      <c r="D66" s="95"/>
      <c r="E66" s="95"/>
      <c r="F66" s="95"/>
      <c r="G66" s="95"/>
      <c r="H66" s="95"/>
      <c r="I66" s="95"/>
      <c r="J66" s="95"/>
      <c r="K66" s="95"/>
      <c r="L66" s="95"/>
      <c r="M66" s="103"/>
      <c r="S66" s="103"/>
      <c r="V66" s="103"/>
      <c r="AK66" s="103"/>
      <c r="AL66" s="95"/>
    </row>
    <row r="67" spans="1:38" ht="11.25">
      <c r="A67" s="95"/>
      <c r="B67" s="95"/>
      <c r="C67" s="95"/>
      <c r="D67" s="95"/>
      <c r="E67" s="95"/>
      <c r="F67" s="95"/>
      <c r="G67" s="95"/>
      <c r="H67" s="95"/>
      <c r="I67" s="95"/>
      <c r="J67" s="95"/>
      <c r="K67" s="95"/>
      <c r="L67" s="95"/>
      <c r="M67" s="103"/>
      <c r="S67" s="103"/>
      <c r="V67" s="103"/>
      <c r="AK67" s="103"/>
      <c r="AL67" s="95"/>
    </row>
    <row r="68" spans="1:38" ht="11.25">
      <c r="A68" s="95"/>
      <c r="B68" s="95"/>
      <c r="C68" s="95"/>
      <c r="D68" s="95"/>
      <c r="E68" s="95"/>
      <c r="F68" s="95"/>
      <c r="G68" s="95"/>
      <c r="H68" s="95"/>
      <c r="I68" s="95"/>
      <c r="J68" s="95"/>
      <c r="K68" s="95"/>
      <c r="L68" s="95"/>
      <c r="M68" s="103"/>
      <c r="S68" s="103"/>
      <c r="V68" s="103"/>
      <c r="AK68" s="103"/>
      <c r="AL68" s="95"/>
    </row>
    <row r="69" spans="1:38" ht="11.25">
      <c r="A69" s="95"/>
      <c r="B69" s="95"/>
      <c r="C69" s="95"/>
      <c r="D69" s="95"/>
      <c r="E69" s="95"/>
      <c r="F69" s="95"/>
      <c r="G69" s="95"/>
      <c r="H69" s="95"/>
      <c r="I69" s="95"/>
      <c r="J69" s="95"/>
      <c r="K69" s="95"/>
      <c r="L69" s="95"/>
      <c r="M69" s="103"/>
      <c r="S69" s="103"/>
      <c r="V69" s="103"/>
      <c r="AK69" s="103"/>
      <c r="AL69" s="95"/>
    </row>
  </sheetData>
  <sheetProtection/>
  <mergeCells count="37">
    <mergeCell ref="A4:A7"/>
    <mergeCell ref="B5:B7"/>
    <mergeCell ref="C5:C7"/>
    <mergeCell ref="D4:D7"/>
    <mergeCell ref="B4:C4"/>
    <mergeCell ref="F5:H6"/>
    <mergeCell ref="AI4:AI7"/>
    <mergeCell ref="M5:V5"/>
    <mergeCell ref="W5:X5"/>
    <mergeCell ref="M6:R6"/>
    <mergeCell ref="S6:U6"/>
    <mergeCell ref="V6:V7"/>
    <mergeCell ref="W6:W7"/>
    <mergeCell ref="X6:X7"/>
    <mergeCell ref="M4:X4"/>
    <mergeCell ref="Y4:AE4"/>
    <mergeCell ref="AF4:AH4"/>
    <mergeCell ref="AE5:AE7"/>
    <mergeCell ref="AF5:AF7"/>
    <mergeCell ref="AG5:AG7"/>
    <mergeCell ref="AH5:AH7"/>
    <mergeCell ref="A1:C1"/>
    <mergeCell ref="A2:AL2"/>
    <mergeCell ref="A3:I3"/>
    <mergeCell ref="AJ3:AL3"/>
    <mergeCell ref="L5:L7"/>
    <mergeCell ref="AJ4:AJ7"/>
    <mergeCell ref="AK4:AK7"/>
    <mergeCell ref="AL4:AL7"/>
    <mergeCell ref="Y5:AA6"/>
    <mergeCell ref="AB5:AD6"/>
    <mergeCell ref="E5:E7"/>
    <mergeCell ref="I4:I7"/>
    <mergeCell ref="J5:J7"/>
    <mergeCell ref="K5:K7"/>
    <mergeCell ref="E4:H4"/>
    <mergeCell ref="J4:L4"/>
  </mergeCells>
  <printOptions/>
  <pageMargins left="0.8" right="0.349305555555556" top="0.747916666666667" bottom="0.747916666666667" header="0.313888888888889" footer="0.313888888888889"/>
  <pageSetup fitToHeight="0" fitToWidth="1" horizontalDpi="600" verticalDpi="600" orientation="landscape" paperSize="8" scale="62"/>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13"/>
  <sheetViews>
    <sheetView showZeros="0" zoomScalePageLayoutView="0" workbookViewId="0" topLeftCell="A1">
      <pane ySplit="7" topLeftCell="A8" activePane="bottomLeft" state="frozen"/>
      <selection pane="topLeft" activeCell="A1" sqref="A1"/>
      <selection pane="bottomLeft" activeCell="X8" sqref="X8"/>
    </sheetView>
  </sheetViews>
  <sheetFormatPr defaultColWidth="9.875" defaultRowHeight="13.5"/>
  <cols>
    <col min="1" max="1" width="9.625" style="73" customWidth="1"/>
    <col min="2" max="2" width="8.00390625" style="73" hidden="1" customWidth="1"/>
    <col min="3" max="3" width="16.125" style="74" customWidth="1"/>
    <col min="4" max="4" width="11.375" style="75" customWidth="1"/>
    <col min="5" max="5" width="10.00390625" style="75" hidden="1" customWidth="1"/>
    <col min="6" max="6" width="8.50390625" style="76" hidden="1" customWidth="1"/>
    <col min="7" max="9" width="16.625" style="74" customWidth="1"/>
    <col min="10" max="10" width="10.375" style="77" customWidth="1"/>
    <col min="11" max="18" width="10.375" style="78" customWidth="1"/>
    <col min="19" max="19" width="10.375" style="31" customWidth="1"/>
    <col min="20" max="20" width="16.00390625" style="24" customWidth="1"/>
    <col min="21" max="21" width="9.00390625" style="24" customWidth="1"/>
    <col min="22" max="213" width="8.00390625" style="24" customWidth="1"/>
    <col min="214" max="241" width="9.00390625" style="24" customWidth="1"/>
    <col min="242" max="242" width="6.75390625" style="24" customWidth="1"/>
    <col min="243" max="243" width="10.375" style="24" customWidth="1"/>
    <col min="244" max="244" width="12.00390625" style="24" customWidth="1"/>
    <col min="245" max="16384" width="9.875" style="24" customWidth="1"/>
  </cols>
  <sheetData>
    <row r="1" spans="1:6" ht="12">
      <c r="A1" s="215" t="s">
        <v>273</v>
      </c>
      <c r="B1" s="215"/>
      <c r="C1" s="215"/>
      <c r="F1" s="79"/>
    </row>
    <row r="2" spans="1:19" ht="20.25">
      <c r="A2" s="216" t="s">
        <v>274</v>
      </c>
      <c r="B2" s="216"/>
      <c r="C2" s="216"/>
      <c r="D2" s="216"/>
      <c r="E2" s="216"/>
      <c r="F2" s="216"/>
      <c r="G2" s="216"/>
      <c r="H2" s="216"/>
      <c r="I2" s="216"/>
      <c r="J2" s="216"/>
      <c r="K2" s="216"/>
      <c r="L2" s="216"/>
      <c r="M2" s="216"/>
      <c r="N2" s="216"/>
      <c r="O2" s="216"/>
      <c r="P2" s="216"/>
      <c r="Q2" s="216"/>
      <c r="R2" s="216"/>
      <c r="S2" s="216"/>
    </row>
    <row r="3" spans="1:20" ht="12">
      <c r="A3" s="217"/>
      <c r="B3" s="217"/>
      <c r="C3" s="217"/>
      <c r="D3" s="217"/>
      <c r="E3" s="217"/>
      <c r="F3" s="217"/>
      <c r="G3" s="217"/>
      <c r="H3" s="217"/>
      <c r="I3" s="217"/>
      <c r="J3" s="84"/>
      <c r="M3" s="85"/>
      <c r="N3" s="218" t="s">
        <v>275</v>
      </c>
      <c r="O3" s="218"/>
      <c r="P3" s="218"/>
      <c r="Q3" s="218"/>
      <c r="R3" s="218"/>
      <c r="S3" s="218"/>
      <c r="T3" s="218"/>
    </row>
    <row r="4" spans="1:20" s="25" customFormat="1" ht="12">
      <c r="A4" s="220" t="s">
        <v>102</v>
      </c>
      <c r="B4" s="219" t="s">
        <v>232</v>
      </c>
      <c r="C4" s="219"/>
      <c r="D4" s="219"/>
      <c r="E4" s="221" t="s">
        <v>233</v>
      </c>
      <c r="F4" s="219" t="s">
        <v>103</v>
      </c>
      <c r="G4" s="219"/>
      <c r="H4" s="219"/>
      <c r="I4" s="219"/>
      <c r="J4" s="227" t="s">
        <v>276</v>
      </c>
      <c r="K4" s="227"/>
      <c r="L4" s="227"/>
      <c r="M4" s="226" t="s">
        <v>277</v>
      </c>
      <c r="N4" s="226"/>
      <c r="O4" s="226"/>
      <c r="P4" s="226"/>
      <c r="Q4" s="226"/>
      <c r="R4" s="226"/>
      <c r="S4" s="225" t="s">
        <v>278</v>
      </c>
      <c r="T4" s="214" t="s">
        <v>107</v>
      </c>
    </row>
    <row r="5" spans="1:20" s="25" customFormat="1" ht="12">
      <c r="A5" s="219"/>
      <c r="B5" s="219" t="s">
        <v>279</v>
      </c>
      <c r="C5" s="219" t="s">
        <v>244</v>
      </c>
      <c r="D5" s="219" t="s">
        <v>280</v>
      </c>
      <c r="E5" s="222"/>
      <c r="F5" s="224" t="s">
        <v>108</v>
      </c>
      <c r="G5" s="219" t="s">
        <v>109</v>
      </c>
      <c r="H5" s="219"/>
      <c r="I5" s="219"/>
      <c r="J5" s="225" t="s">
        <v>110</v>
      </c>
      <c r="K5" s="225" t="s">
        <v>281</v>
      </c>
      <c r="L5" s="225" t="s">
        <v>282</v>
      </c>
      <c r="M5" s="226" t="s">
        <v>283</v>
      </c>
      <c r="N5" s="226" t="s">
        <v>284</v>
      </c>
      <c r="O5" s="226" t="s">
        <v>285</v>
      </c>
      <c r="P5" s="226" t="s">
        <v>286</v>
      </c>
      <c r="Q5" s="226" t="s">
        <v>287</v>
      </c>
      <c r="R5" s="226" t="s">
        <v>288</v>
      </c>
      <c r="S5" s="225"/>
      <c r="T5" s="214"/>
    </row>
    <row r="6" spans="1:20" s="25" customFormat="1" ht="12">
      <c r="A6" s="219"/>
      <c r="B6" s="219"/>
      <c r="C6" s="219"/>
      <c r="D6" s="219"/>
      <c r="E6" s="223"/>
      <c r="F6" s="224"/>
      <c r="G6" s="80" t="s">
        <v>113</v>
      </c>
      <c r="H6" s="80" t="s">
        <v>114</v>
      </c>
      <c r="I6" s="80" t="s">
        <v>115</v>
      </c>
      <c r="J6" s="225"/>
      <c r="K6" s="225"/>
      <c r="L6" s="225"/>
      <c r="M6" s="226"/>
      <c r="N6" s="226"/>
      <c r="O6" s="226"/>
      <c r="P6" s="226"/>
      <c r="Q6" s="226"/>
      <c r="R6" s="226"/>
      <c r="S6" s="225"/>
      <c r="T6" s="214"/>
    </row>
    <row r="7" spans="1:20" s="25" customFormat="1" ht="24">
      <c r="A7" s="34">
        <v>1</v>
      </c>
      <c r="B7" s="34">
        <v>2</v>
      </c>
      <c r="C7" s="34">
        <v>3</v>
      </c>
      <c r="D7" s="34">
        <v>4</v>
      </c>
      <c r="E7" s="34"/>
      <c r="F7" s="34">
        <v>5</v>
      </c>
      <c r="G7" s="34">
        <v>6</v>
      </c>
      <c r="H7" s="34">
        <v>7</v>
      </c>
      <c r="I7" s="34">
        <v>8</v>
      </c>
      <c r="J7" s="86" t="s">
        <v>289</v>
      </c>
      <c r="K7" s="34">
        <v>10</v>
      </c>
      <c r="L7" s="34">
        <v>11</v>
      </c>
      <c r="M7" s="34" t="s">
        <v>290</v>
      </c>
      <c r="N7" s="34" t="s">
        <v>291</v>
      </c>
      <c r="O7" s="34" t="s">
        <v>292</v>
      </c>
      <c r="P7" s="34" t="s">
        <v>293</v>
      </c>
      <c r="Q7" s="34" t="s">
        <v>294</v>
      </c>
      <c r="R7" s="34" t="s">
        <v>295</v>
      </c>
      <c r="S7" s="86" t="s">
        <v>296</v>
      </c>
      <c r="T7" s="50">
        <v>19</v>
      </c>
    </row>
    <row r="8" spans="1:20" s="72" customFormat="1" ht="12">
      <c r="A8" s="81"/>
      <c r="B8" s="81"/>
      <c r="C8" s="81" t="s">
        <v>110</v>
      </c>
      <c r="D8" s="81"/>
      <c r="E8" s="81"/>
      <c r="F8" s="82"/>
      <c r="G8" s="81"/>
      <c r="H8" s="81"/>
      <c r="I8" s="81"/>
      <c r="J8" s="87"/>
      <c r="K8" s="87"/>
      <c r="L8" s="87"/>
      <c r="M8" s="87">
        <f>M9</f>
        <v>0.84</v>
      </c>
      <c r="N8" s="87">
        <f aca="true" t="shared" si="0" ref="N8:S8">N9</f>
        <v>0.7</v>
      </c>
      <c r="O8" s="87">
        <f t="shared" si="0"/>
        <v>0.03</v>
      </c>
      <c r="P8" s="87">
        <f t="shared" si="0"/>
        <v>0.14</v>
      </c>
      <c r="Q8" s="87">
        <f t="shared" si="0"/>
        <v>0.05</v>
      </c>
      <c r="R8" s="87">
        <f t="shared" si="0"/>
        <v>1.69</v>
      </c>
      <c r="S8" s="87">
        <f t="shared" si="0"/>
        <v>3.45</v>
      </c>
      <c r="T8" s="90"/>
    </row>
    <row r="9" spans="1:20" ht="12">
      <c r="A9" s="27" t="s">
        <v>268</v>
      </c>
      <c r="B9" s="28">
        <v>203220</v>
      </c>
      <c r="C9" s="29" t="s">
        <v>269</v>
      </c>
      <c r="D9" s="93" t="s">
        <v>297</v>
      </c>
      <c r="E9" s="93"/>
      <c r="F9" s="94">
        <v>2050701</v>
      </c>
      <c r="G9" s="33" t="s">
        <v>267</v>
      </c>
      <c r="H9" s="33" t="s">
        <v>270</v>
      </c>
      <c r="I9" s="33" t="s">
        <v>271</v>
      </c>
      <c r="J9" s="88">
        <f>ROUND(SUM(K9:L9),2)</f>
        <v>14.07</v>
      </c>
      <c r="K9" s="89">
        <v>13.54</v>
      </c>
      <c r="L9" s="89">
        <v>0.53</v>
      </c>
      <c r="M9" s="89">
        <v>0.84</v>
      </c>
      <c r="N9" s="89">
        <v>0.7</v>
      </c>
      <c r="O9" s="89">
        <v>0.03</v>
      </c>
      <c r="P9" s="89">
        <v>0.14</v>
      </c>
      <c r="Q9" s="89">
        <v>0.05</v>
      </c>
      <c r="R9" s="89">
        <v>1.69</v>
      </c>
      <c r="S9" s="91">
        <f>SUM(M9:R9)</f>
        <v>3.45</v>
      </c>
      <c r="T9" s="30"/>
    </row>
    <row r="11" ht="12">
      <c r="G11" s="163"/>
    </row>
    <row r="12" ht="12">
      <c r="G12" s="163"/>
    </row>
    <row r="13" ht="12">
      <c r="G13" s="163"/>
    </row>
  </sheetData>
  <sheetProtection/>
  <autoFilter ref="A7:IV8"/>
  <mergeCells count="26">
    <mergeCell ref="K5:K6"/>
    <mergeCell ref="L5:L6"/>
    <mergeCell ref="M5:M6"/>
    <mergeCell ref="N5:N6"/>
    <mergeCell ref="J4:L4"/>
    <mergeCell ref="M4:R4"/>
    <mergeCell ref="O5:O6"/>
    <mergeCell ref="P5:P6"/>
    <mergeCell ref="Q5:Q6"/>
    <mergeCell ref="R5:R6"/>
    <mergeCell ref="T4:T6"/>
    <mergeCell ref="A1:C1"/>
    <mergeCell ref="A2:S2"/>
    <mergeCell ref="A3:I3"/>
    <mergeCell ref="N3:T3"/>
    <mergeCell ref="G5:I5"/>
    <mergeCell ref="A4:A6"/>
    <mergeCell ref="B5:B6"/>
    <mergeCell ref="C5:C6"/>
    <mergeCell ref="D5:D6"/>
    <mergeCell ref="E4:E6"/>
    <mergeCell ref="F5:F6"/>
    <mergeCell ref="B4:D4"/>
    <mergeCell ref="F4:I4"/>
    <mergeCell ref="S4:S6"/>
    <mergeCell ref="J5:J6"/>
  </mergeCells>
  <dataValidations count="1">
    <dataValidation type="list" allowBlank="1" showInputMessage="1" showErrorMessage="1" sqref="D9">
      <formula1>"行政,参公,其他全额事业,差额事业,自收自支"</formula1>
    </dataValidation>
  </dataValidations>
  <printOptions/>
  <pageMargins left="0.826388888888889" right="0.393055555555556" top="0.313888888888889" bottom="0.432638888888889" header="0.15625" footer="0.15625"/>
  <pageSetup fitToHeight="0" fitToWidth="1" horizontalDpi="600" verticalDpi="600" orientation="landscape" paperSize="8" scale="96"/>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S9"/>
  <sheetViews>
    <sheetView zoomScalePageLayoutView="0" workbookViewId="0" topLeftCell="J1">
      <pane ySplit="7" topLeftCell="A8" activePane="bottomLeft" state="frozen"/>
      <selection pane="topLeft" activeCell="A1" sqref="A1"/>
      <selection pane="bottomLeft" activeCell="P12" sqref="P12"/>
    </sheetView>
  </sheetViews>
  <sheetFormatPr defaultColWidth="9.00390625" defaultRowHeight="13.5"/>
  <cols>
    <col min="1" max="1" width="4.25390625" style="39" customWidth="1"/>
    <col min="2" max="2" width="7.00390625" style="40" hidden="1" customWidth="1"/>
    <col min="3" max="3" width="10.00390625" style="3" customWidth="1"/>
    <col min="4" max="4" width="8.625" style="40" hidden="1" customWidth="1"/>
    <col min="5" max="7" width="9.50390625" style="3" customWidth="1"/>
    <col min="8" max="8" width="12.625" style="3" customWidth="1"/>
    <col min="9" max="9" width="31.25390625" style="3" customWidth="1"/>
    <col min="10" max="10" width="9.375" style="3" customWidth="1"/>
    <col min="11" max="11" width="8.125" style="3" customWidth="1"/>
    <col min="12" max="12" width="6.375" style="3" hidden="1" customWidth="1"/>
    <col min="13" max="13" width="7.375" style="3" hidden="1" customWidth="1"/>
    <col min="14" max="14" width="9.25390625" style="3" hidden="1" customWidth="1"/>
    <col min="15" max="15" width="9.375" style="3" customWidth="1"/>
    <col min="16" max="16" width="8.00390625" style="3" customWidth="1"/>
    <col min="17" max="18" width="8.875" style="41" hidden="1" customWidth="1"/>
    <col min="19" max="19" width="9.25390625" style="42" hidden="1" customWidth="1"/>
    <col min="20" max="20" width="8.875" style="42" hidden="1" customWidth="1"/>
    <col min="21" max="21" width="9.00390625" style="43" hidden="1" customWidth="1"/>
    <col min="22" max="22" width="9.75390625" style="43" hidden="1" customWidth="1"/>
    <col min="23" max="23" width="7.50390625" style="43" hidden="1" customWidth="1"/>
    <col min="24" max="24" width="8.50390625" style="43" hidden="1" customWidth="1"/>
    <col min="25" max="25" width="8.375" style="43" hidden="1" customWidth="1"/>
    <col min="26" max="26" width="35.125" style="3" hidden="1" customWidth="1"/>
    <col min="27" max="27" width="10.375" style="44" hidden="1" customWidth="1"/>
    <col min="28" max="28" width="9.00390625" style="3" hidden="1" customWidth="1"/>
    <col min="29" max="29" width="10.375" style="44" hidden="1" customWidth="1"/>
    <col min="30" max="30" width="9.00390625" style="3" hidden="1" customWidth="1"/>
    <col min="31" max="31" width="10.375" style="3" hidden="1" customWidth="1"/>
    <col min="32" max="32" width="9.50390625" style="3" hidden="1" customWidth="1"/>
    <col min="33" max="33" width="10.375" style="3" hidden="1" customWidth="1"/>
    <col min="34" max="34" width="9.50390625" style="3" hidden="1" customWidth="1"/>
    <col min="35" max="35" width="10.125" style="41" hidden="1" customWidth="1"/>
    <col min="36" max="39" width="7.875" style="41" hidden="1" customWidth="1"/>
    <col min="40" max="40" width="10.25390625" style="41" hidden="1" customWidth="1"/>
    <col min="41" max="41" width="8.875" style="41" hidden="1" customWidth="1"/>
    <col min="42" max="42" width="9.375" style="3" hidden="1" customWidth="1"/>
    <col min="43" max="43" width="8.875" style="3" hidden="1" customWidth="1"/>
    <col min="44" max="44" width="8.625" style="3" hidden="1" customWidth="1"/>
    <col min="45" max="45" width="7.125" style="3" hidden="1" customWidth="1"/>
    <col min="46" max="46" width="8.25390625" style="3" hidden="1" customWidth="1"/>
    <col min="47" max="47" width="9.00390625" style="3" hidden="1" customWidth="1"/>
    <col min="48" max="48" width="10.25390625" style="3" hidden="1" customWidth="1"/>
    <col min="49" max="49" width="9.25390625" style="3" hidden="1" customWidth="1"/>
    <col min="50" max="50" width="0.12890625" style="3" customWidth="1"/>
    <col min="51" max="51" width="7.125" style="3" customWidth="1"/>
    <col min="52" max="52" width="6.125" style="3" hidden="1" customWidth="1"/>
    <col min="53" max="55" width="9.375" style="3" customWidth="1"/>
    <col min="56" max="56" width="8.25390625" style="3" customWidth="1"/>
    <col min="57" max="57" width="9.125" style="3" customWidth="1"/>
    <col min="58" max="60" width="8.125" style="3" customWidth="1"/>
    <col min="61" max="61" width="9.375" style="3" customWidth="1"/>
    <col min="62" max="62" width="8.875" style="3" customWidth="1"/>
    <col min="63" max="63" width="9.375" style="3" customWidth="1"/>
    <col min="64" max="64" width="8.375" style="3" customWidth="1"/>
    <col min="65" max="65" width="8.625" style="3" hidden="1" customWidth="1"/>
    <col min="66" max="67" width="9.125" style="3" hidden="1" customWidth="1"/>
    <col min="68" max="68" width="9.625" style="3" customWidth="1"/>
    <col min="69" max="69" width="9.375" style="3" customWidth="1"/>
    <col min="70" max="16384" width="9.00390625" style="3" customWidth="1"/>
  </cols>
  <sheetData>
    <row r="1" spans="1:20" ht="12">
      <c r="A1" s="230" t="s">
        <v>298</v>
      </c>
      <c r="B1" s="230"/>
      <c r="C1" s="230"/>
      <c r="E1" s="45"/>
      <c r="F1" s="45"/>
      <c r="G1" s="45"/>
      <c r="H1" s="45"/>
      <c r="I1" s="45"/>
      <c r="J1" s="45"/>
      <c r="K1" s="45"/>
      <c r="L1" s="45"/>
      <c r="M1" s="45"/>
      <c r="N1" s="45"/>
      <c r="O1" s="45"/>
      <c r="P1" s="45"/>
      <c r="Q1" s="56"/>
      <c r="R1" s="56"/>
      <c r="S1" s="57"/>
      <c r="T1" s="57"/>
    </row>
    <row r="2" spans="1:69" ht="20.25">
      <c r="A2" s="231" t="s">
        <v>299</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row>
    <row r="3" spans="1:69" ht="12">
      <c r="A3" s="232"/>
      <c r="B3" s="232"/>
      <c r="C3" s="232"/>
      <c r="D3" s="232"/>
      <c r="E3" s="232"/>
      <c r="F3" s="232"/>
      <c r="G3" s="47"/>
      <c r="H3" s="48"/>
      <c r="I3" s="233" t="s">
        <v>300</v>
      </c>
      <c r="J3" s="233"/>
      <c r="K3" s="233"/>
      <c r="L3" s="233"/>
      <c r="M3" s="233"/>
      <c r="N3" s="233"/>
      <c r="O3" s="233"/>
      <c r="P3" s="233"/>
      <c r="Q3" s="233"/>
      <c r="R3" s="233"/>
      <c r="S3" s="233"/>
      <c r="T3" s="233"/>
      <c r="U3" s="233"/>
      <c r="V3" s="233"/>
      <c r="W3" s="233"/>
      <c r="X3" s="233"/>
      <c r="Y3" s="233"/>
      <c r="AE3" s="234" t="s">
        <v>101</v>
      </c>
      <c r="AF3" s="234"/>
      <c r="AG3" s="234"/>
      <c r="AH3" s="234"/>
      <c r="AI3" s="64"/>
      <c r="AJ3" s="64"/>
      <c r="AK3" s="64"/>
      <c r="AL3" s="64"/>
      <c r="AM3" s="64"/>
      <c r="BA3" s="66"/>
      <c r="BB3" s="66"/>
      <c r="BC3" s="66"/>
      <c r="BD3" s="66"/>
      <c r="BE3" s="66"/>
      <c r="BF3" s="66"/>
      <c r="BG3" s="66"/>
      <c r="BH3" s="66"/>
      <c r="BI3" s="66"/>
      <c r="BJ3" s="66"/>
      <c r="BK3" s="66"/>
      <c r="BL3" s="66"/>
      <c r="BM3" s="66"/>
      <c r="BN3" s="66"/>
      <c r="BO3" s="66"/>
      <c r="BP3" s="68" t="s">
        <v>301</v>
      </c>
      <c r="BQ3" s="66"/>
    </row>
    <row r="4" spans="1:69" s="39" customFormat="1" ht="12">
      <c r="A4" s="235" t="s">
        <v>102</v>
      </c>
      <c r="B4" s="235" t="s">
        <v>232</v>
      </c>
      <c r="C4" s="235"/>
      <c r="D4" s="167" t="s">
        <v>103</v>
      </c>
      <c r="E4" s="167"/>
      <c r="F4" s="167"/>
      <c r="G4" s="167"/>
      <c r="H4" s="235" t="s">
        <v>104</v>
      </c>
      <c r="I4" s="235" t="s">
        <v>302</v>
      </c>
      <c r="J4" s="235" t="s">
        <v>303</v>
      </c>
      <c r="K4" s="235"/>
      <c r="L4" s="235"/>
      <c r="M4" s="235"/>
      <c r="N4" s="235"/>
      <c r="O4" s="235"/>
      <c r="P4" s="235"/>
      <c r="Q4" s="235" t="s">
        <v>304</v>
      </c>
      <c r="R4" s="235"/>
      <c r="S4" s="235"/>
      <c r="T4" s="235"/>
      <c r="U4" s="228" t="s">
        <v>305</v>
      </c>
      <c r="V4" s="228"/>
      <c r="W4" s="228"/>
      <c r="X4" s="228"/>
      <c r="Y4" s="228"/>
      <c r="Z4" s="228"/>
      <c r="AA4" s="236" t="s">
        <v>306</v>
      </c>
      <c r="AB4" s="235"/>
      <c r="AC4" s="236"/>
      <c r="AD4" s="235"/>
      <c r="AE4" s="228" t="s">
        <v>307</v>
      </c>
      <c r="AF4" s="228"/>
      <c r="AG4" s="228"/>
      <c r="AH4" s="228"/>
      <c r="AI4" s="228" t="s">
        <v>308</v>
      </c>
      <c r="AJ4" s="228"/>
      <c r="AK4" s="228"/>
      <c r="AL4" s="228"/>
      <c r="AM4" s="228"/>
      <c r="AN4" s="228"/>
      <c r="AO4" s="228"/>
      <c r="AP4" s="229"/>
      <c r="AQ4" s="229"/>
      <c r="AR4" s="229"/>
      <c r="AS4" s="229"/>
      <c r="AT4" s="229"/>
      <c r="AU4" s="229"/>
      <c r="AV4" s="229"/>
      <c r="AW4" s="229"/>
      <c r="AX4" s="229"/>
      <c r="AY4" s="240" t="s">
        <v>309</v>
      </c>
      <c r="AZ4" s="240" t="s">
        <v>310</v>
      </c>
      <c r="BA4" s="228" t="s">
        <v>311</v>
      </c>
      <c r="BB4" s="228"/>
      <c r="BC4" s="228"/>
      <c r="BD4" s="228"/>
      <c r="BE4" s="228"/>
      <c r="BF4" s="228"/>
      <c r="BG4" s="228"/>
      <c r="BH4" s="228"/>
      <c r="BI4" s="228"/>
      <c r="BJ4" s="228"/>
      <c r="BK4" s="167" t="s">
        <v>312</v>
      </c>
      <c r="BL4" s="167"/>
      <c r="BM4" s="167"/>
      <c r="BN4" s="167"/>
      <c r="BO4" s="167"/>
      <c r="BP4" s="167"/>
      <c r="BQ4" s="167"/>
    </row>
    <row r="5" spans="1:69" s="39" customFormat="1" ht="12">
      <c r="A5" s="235"/>
      <c r="B5" s="235"/>
      <c r="C5" s="235"/>
      <c r="D5" s="167"/>
      <c r="E5" s="167"/>
      <c r="F5" s="167"/>
      <c r="G5" s="167"/>
      <c r="H5" s="235"/>
      <c r="I5" s="235"/>
      <c r="J5" s="235" t="s">
        <v>313</v>
      </c>
      <c r="K5" s="244" t="s">
        <v>314</v>
      </c>
      <c r="L5" s="259" t="s">
        <v>315</v>
      </c>
      <c r="M5" s="248"/>
      <c r="N5" s="249"/>
      <c r="O5" s="167" t="s">
        <v>316</v>
      </c>
      <c r="P5" s="167"/>
      <c r="Q5" s="6"/>
      <c r="R5" s="6"/>
      <c r="S5" s="6"/>
      <c r="T5" s="6"/>
      <c r="U5" s="17"/>
      <c r="V5" s="17"/>
      <c r="W5" s="17"/>
      <c r="X5" s="17"/>
      <c r="Y5" s="17"/>
      <c r="Z5" s="17"/>
      <c r="AA5" s="22"/>
      <c r="AB5" s="6"/>
      <c r="AC5" s="22"/>
      <c r="AD5" s="6"/>
      <c r="AE5" s="17"/>
      <c r="AF5" s="17"/>
      <c r="AG5" s="17"/>
      <c r="AH5" s="17"/>
      <c r="AI5" s="237" t="s">
        <v>317</v>
      </c>
      <c r="AJ5" s="237"/>
      <c r="AK5" s="237"/>
      <c r="AL5" s="237"/>
      <c r="AM5" s="237"/>
      <c r="AN5" s="237"/>
      <c r="AO5" s="237"/>
      <c r="AP5" s="238" t="s">
        <v>318</v>
      </c>
      <c r="AQ5" s="239"/>
      <c r="AR5" s="239"/>
      <c r="AS5" s="239"/>
      <c r="AT5" s="239"/>
      <c r="AU5" s="239"/>
      <c r="AV5" s="239"/>
      <c r="AW5" s="239"/>
      <c r="AX5" s="67"/>
      <c r="AY5" s="241"/>
      <c r="AZ5" s="241"/>
      <c r="BA5" s="228" t="s">
        <v>318</v>
      </c>
      <c r="BB5" s="167" t="s">
        <v>317</v>
      </c>
      <c r="BC5" s="167" t="s">
        <v>319</v>
      </c>
      <c r="BD5" s="167"/>
      <c r="BE5" s="167" t="s">
        <v>320</v>
      </c>
      <c r="BF5" s="167"/>
      <c r="BG5" s="167"/>
      <c r="BH5" s="167"/>
      <c r="BI5" s="167" t="s">
        <v>321</v>
      </c>
      <c r="BJ5" s="167"/>
      <c r="BK5" s="235" t="s">
        <v>313</v>
      </c>
      <c r="BL5" s="244" t="s">
        <v>314</v>
      </c>
      <c r="BM5" s="248" t="s">
        <v>315</v>
      </c>
      <c r="BN5" s="248"/>
      <c r="BO5" s="249"/>
      <c r="BP5" s="167" t="s">
        <v>316</v>
      </c>
      <c r="BQ5" s="167"/>
    </row>
    <row r="6" spans="1:69" s="39" customFormat="1" ht="12">
      <c r="A6" s="235"/>
      <c r="B6" s="247" t="s">
        <v>243</v>
      </c>
      <c r="C6" s="235" t="s">
        <v>244</v>
      </c>
      <c r="D6" s="247" t="s">
        <v>108</v>
      </c>
      <c r="E6" s="235" t="s">
        <v>109</v>
      </c>
      <c r="F6" s="235"/>
      <c r="G6" s="235"/>
      <c r="H6" s="235"/>
      <c r="I6" s="235"/>
      <c r="J6" s="235"/>
      <c r="K6" s="245"/>
      <c r="L6" s="260"/>
      <c r="M6" s="250"/>
      <c r="N6" s="251"/>
      <c r="O6" s="167"/>
      <c r="P6" s="167"/>
      <c r="Q6" s="243" t="s">
        <v>317</v>
      </c>
      <c r="R6" s="243"/>
      <c r="S6" s="258" t="s">
        <v>318</v>
      </c>
      <c r="T6" s="258"/>
      <c r="U6" s="235" t="s">
        <v>317</v>
      </c>
      <c r="V6" s="235"/>
      <c r="W6" s="235" t="s">
        <v>318</v>
      </c>
      <c r="X6" s="235"/>
      <c r="Y6" s="235"/>
      <c r="Z6" s="167" t="s">
        <v>107</v>
      </c>
      <c r="AA6" s="252" t="s">
        <v>317</v>
      </c>
      <c r="AB6" s="243"/>
      <c r="AC6" s="257" t="s">
        <v>318</v>
      </c>
      <c r="AD6" s="258"/>
      <c r="AE6" s="252" t="s">
        <v>317</v>
      </c>
      <c r="AF6" s="243"/>
      <c r="AG6" s="257" t="s">
        <v>318</v>
      </c>
      <c r="AH6" s="258"/>
      <c r="AI6" s="243" t="s">
        <v>313</v>
      </c>
      <c r="AJ6" s="243" t="s">
        <v>322</v>
      </c>
      <c r="AK6" s="243"/>
      <c r="AL6" s="243"/>
      <c r="AM6" s="243"/>
      <c r="AN6" s="252" t="s">
        <v>323</v>
      </c>
      <c r="AO6" s="243"/>
      <c r="AP6" s="253" t="s">
        <v>313</v>
      </c>
      <c r="AQ6" s="253" t="s">
        <v>322</v>
      </c>
      <c r="AR6" s="253"/>
      <c r="AS6" s="253"/>
      <c r="AT6" s="253"/>
      <c r="AU6" s="253"/>
      <c r="AV6" s="254" t="s">
        <v>323</v>
      </c>
      <c r="AW6" s="253"/>
      <c r="AX6" s="256" t="s">
        <v>324</v>
      </c>
      <c r="AY6" s="241"/>
      <c r="AZ6" s="241"/>
      <c r="BA6" s="228"/>
      <c r="BB6" s="167"/>
      <c r="BC6" s="167" t="s">
        <v>313</v>
      </c>
      <c r="BD6" s="167" t="s">
        <v>325</v>
      </c>
      <c r="BE6" s="167" t="s">
        <v>313</v>
      </c>
      <c r="BF6" s="255" t="s">
        <v>315</v>
      </c>
      <c r="BG6" s="255"/>
      <c r="BH6" s="255"/>
      <c r="BI6" s="167" t="s">
        <v>326</v>
      </c>
      <c r="BJ6" s="167" t="s">
        <v>325</v>
      </c>
      <c r="BK6" s="235"/>
      <c r="BL6" s="245"/>
      <c r="BM6" s="250"/>
      <c r="BN6" s="250"/>
      <c r="BO6" s="251"/>
      <c r="BP6" s="167"/>
      <c r="BQ6" s="167"/>
    </row>
    <row r="7" spans="1:69" s="39" customFormat="1" ht="60">
      <c r="A7" s="235"/>
      <c r="B7" s="247"/>
      <c r="C7" s="235"/>
      <c r="D7" s="247"/>
      <c r="E7" s="6" t="s">
        <v>113</v>
      </c>
      <c r="F7" s="6" t="s">
        <v>114</v>
      </c>
      <c r="G7" s="6" t="s">
        <v>115</v>
      </c>
      <c r="H7" s="235"/>
      <c r="I7" s="235"/>
      <c r="J7" s="235"/>
      <c r="K7" s="246"/>
      <c r="L7" s="14" t="s">
        <v>327</v>
      </c>
      <c r="M7" s="6" t="s">
        <v>328</v>
      </c>
      <c r="N7" s="6" t="s">
        <v>329</v>
      </c>
      <c r="O7" s="6" t="s">
        <v>326</v>
      </c>
      <c r="P7" s="12" t="s">
        <v>325</v>
      </c>
      <c r="Q7" s="58" t="s">
        <v>326</v>
      </c>
      <c r="R7" s="58" t="s">
        <v>325</v>
      </c>
      <c r="S7" s="59" t="s">
        <v>326</v>
      </c>
      <c r="T7" s="59" t="s">
        <v>325</v>
      </c>
      <c r="U7" s="6" t="s">
        <v>326</v>
      </c>
      <c r="V7" s="6" t="s">
        <v>325</v>
      </c>
      <c r="W7" s="6" t="s">
        <v>330</v>
      </c>
      <c r="X7" s="6" t="s">
        <v>326</v>
      </c>
      <c r="Y7" s="6" t="s">
        <v>325</v>
      </c>
      <c r="Z7" s="167"/>
      <c r="AA7" s="58" t="s">
        <v>326</v>
      </c>
      <c r="AB7" s="58" t="s">
        <v>325</v>
      </c>
      <c r="AC7" s="59" t="s">
        <v>326</v>
      </c>
      <c r="AD7" s="59" t="s">
        <v>325</v>
      </c>
      <c r="AE7" s="58" t="s">
        <v>326</v>
      </c>
      <c r="AF7" s="58" t="s">
        <v>325</v>
      </c>
      <c r="AG7" s="59" t="s">
        <v>326</v>
      </c>
      <c r="AH7" s="59" t="s">
        <v>325</v>
      </c>
      <c r="AI7" s="243"/>
      <c r="AJ7" s="58" t="s">
        <v>116</v>
      </c>
      <c r="AK7" s="58" t="s">
        <v>327</v>
      </c>
      <c r="AL7" s="58" t="s">
        <v>328</v>
      </c>
      <c r="AM7" s="58" t="s">
        <v>329</v>
      </c>
      <c r="AN7" s="58" t="s">
        <v>326</v>
      </c>
      <c r="AO7" s="58" t="s">
        <v>325</v>
      </c>
      <c r="AP7" s="253"/>
      <c r="AQ7" s="65" t="s">
        <v>116</v>
      </c>
      <c r="AR7" s="65" t="s">
        <v>327</v>
      </c>
      <c r="AS7" s="65" t="s">
        <v>331</v>
      </c>
      <c r="AT7" s="65" t="s">
        <v>328</v>
      </c>
      <c r="AU7" s="65" t="s">
        <v>329</v>
      </c>
      <c r="AV7" s="65" t="s">
        <v>326</v>
      </c>
      <c r="AW7" s="65" t="s">
        <v>325</v>
      </c>
      <c r="AX7" s="256"/>
      <c r="AY7" s="242"/>
      <c r="AZ7" s="242"/>
      <c r="BA7" s="228"/>
      <c r="BB7" s="167"/>
      <c r="BC7" s="167"/>
      <c r="BD7" s="167"/>
      <c r="BE7" s="167"/>
      <c r="BF7" s="6" t="s">
        <v>327</v>
      </c>
      <c r="BG7" s="6" t="s">
        <v>328</v>
      </c>
      <c r="BH7" s="6" t="s">
        <v>329</v>
      </c>
      <c r="BI7" s="167"/>
      <c r="BJ7" s="167"/>
      <c r="BK7" s="235"/>
      <c r="BL7" s="246"/>
      <c r="BM7" s="14" t="s">
        <v>327</v>
      </c>
      <c r="BN7" s="6" t="s">
        <v>328</v>
      </c>
      <c r="BO7" s="6" t="s">
        <v>329</v>
      </c>
      <c r="BP7" s="12" t="s">
        <v>326</v>
      </c>
      <c r="BQ7" s="12" t="s">
        <v>325</v>
      </c>
    </row>
    <row r="8" spans="1:71" ht="96">
      <c r="A8" s="5" t="s">
        <v>268</v>
      </c>
      <c r="B8" s="5">
        <v>203220</v>
      </c>
      <c r="C8" s="37" t="s">
        <v>269</v>
      </c>
      <c r="D8" s="20">
        <v>2050701</v>
      </c>
      <c r="E8" s="71" t="s">
        <v>267</v>
      </c>
      <c r="F8" s="71" t="s">
        <v>270</v>
      </c>
      <c r="G8" s="71" t="s">
        <v>271</v>
      </c>
      <c r="H8" s="70" t="s">
        <v>334</v>
      </c>
      <c r="I8" s="49" t="s">
        <v>335</v>
      </c>
      <c r="J8" s="55">
        <f>K8+O8</f>
        <v>0</v>
      </c>
      <c r="K8" s="55">
        <f>SUM(L8:N8)</f>
        <v>0</v>
      </c>
      <c r="L8" s="55"/>
      <c r="M8" s="55"/>
      <c r="N8" s="55"/>
      <c r="O8" s="54">
        <v>0</v>
      </c>
      <c r="P8" s="54">
        <v>0</v>
      </c>
      <c r="Q8" s="60" t="s">
        <v>336</v>
      </c>
      <c r="R8" s="60"/>
      <c r="S8" s="61">
        <v>39.77</v>
      </c>
      <c r="T8" s="61"/>
      <c r="U8" s="54"/>
      <c r="V8" s="54"/>
      <c r="W8" s="53" t="s">
        <v>332</v>
      </c>
      <c r="X8" s="54">
        <v>39.77</v>
      </c>
      <c r="Y8" s="54"/>
      <c r="Z8" s="55"/>
      <c r="AA8" s="55"/>
      <c r="AB8" s="55"/>
      <c r="AC8" s="55">
        <v>39.77</v>
      </c>
      <c r="AD8" s="55"/>
      <c r="AE8" s="55"/>
      <c r="AF8" s="55"/>
      <c r="AG8" s="55">
        <v>39.77</v>
      </c>
      <c r="AH8" s="55"/>
      <c r="AI8" s="62">
        <f>AJ8+AN8</f>
        <v>0</v>
      </c>
      <c r="AJ8" s="62">
        <f>SUM(AK8:AM8)</f>
        <v>0</v>
      </c>
      <c r="AK8" s="62"/>
      <c r="AL8" s="62"/>
      <c r="AM8" s="62"/>
      <c r="AN8" s="62"/>
      <c r="AO8" s="62"/>
      <c r="AP8" s="55">
        <f>AQ8+AV8</f>
        <v>39.77</v>
      </c>
      <c r="AQ8" s="55">
        <f>SUM(AR8:AU8)</f>
        <v>39.77</v>
      </c>
      <c r="AR8" s="55">
        <v>39.77</v>
      </c>
      <c r="AS8" s="55"/>
      <c r="AT8" s="55"/>
      <c r="AU8" s="55"/>
      <c r="AV8" s="55">
        <f>39.77-39.77</f>
        <v>0</v>
      </c>
      <c r="AW8" s="55"/>
      <c r="AX8" s="55"/>
      <c r="AY8" s="55"/>
      <c r="AZ8" s="55"/>
      <c r="BA8" s="55">
        <f>AP8</f>
        <v>39.77</v>
      </c>
      <c r="BB8" s="55">
        <f>AI8</f>
        <v>0</v>
      </c>
      <c r="BC8" s="55">
        <f>BA8-BB8</f>
        <v>39.77</v>
      </c>
      <c r="BD8" s="55">
        <f>AW8-AO8</f>
        <v>0</v>
      </c>
      <c r="BE8" s="55">
        <f>SUM(BF8:BH8)</f>
        <v>39.77</v>
      </c>
      <c r="BF8" s="55">
        <f>AR8-AK8</f>
        <v>39.77</v>
      </c>
      <c r="BG8" s="55">
        <f>AT8-AL8</f>
        <v>0</v>
      </c>
      <c r="BH8" s="55">
        <f>AU8-AM8</f>
        <v>0</v>
      </c>
      <c r="BI8" s="55">
        <f>BC8-BE8</f>
        <v>0</v>
      </c>
      <c r="BJ8" s="55">
        <f>BD8</f>
        <v>0</v>
      </c>
      <c r="BK8" s="55">
        <f>J8+BC8</f>
        <v>39.77</v>
      </c>
      <c r="BL8" s="52">
        <f>SUM(BM8:BO8)</f>
        <v>39.77</v>
      </c>
      <c r="BM8" s="55">
        <f aca="true" t="shared" si="0" ref="BM8:BQ9">L8+BF8</f>
        <v>39.77</v>
      </c>
      <c r="BN8" s="55">
        <f t="shared" si="0"/>
        <v>0</v>
      </c>
      <c r="BO8" s="55">
        <f t="shared" si="0"/>
        <v>0</v>
      </c>
      <c r="BP8" s="55">
        <f t="shared" si="0"/>
        <v>0</v>
      </c>
      <c r="BQ8" s="55">
        <f t="shared" si="0"/>
        <v>0</v>
      </c>
      <c r="BS8" s="69"/>
    </row>
    <row r="9" spans="1:71" ht="36">
      <c r="A9" s="5" t="s">
        <v>268</v>
      </c>
      <c r="B9" s="6">
        <v>203220</v>
      </c>
      <c r="C9" s="8" t="s">
        <v>269</v>
      </c>
      <c r="D9" s="20">
        <v>2050799</v>
      </c>
      <c r="E9" s="70" t="s">
        <v>267</v>
      </c>
      <c r="F9" s="70" t="s">
        <v>270</v>
      </c>
      <c r="G9" s="70" t="s">
        <v>337</v>
      </c>
      <c r="H9" s="49" t="s">
        <v>338</v>
      </c>
      <c r="I9" s="49" t="s">
        <v>339</v>
      </c>
      <c r="J9" s="55">
        <f>K9+O9</f>
        <v>0</v>
      </c>
      <c r="K9" s="55">
        <f>SUM(L9:N9)</f>
        <v>0</v>
      </c>
      <c r="L9" s="55"/>
      <c r="M9" s="55"/>
      <c r="N9" s="55"/>
      <c r="O9" s="55"/>
      <c r="P9" s="55"/>
      <c r="Q9" s="62"/>
      <c r="R9" s="62"/>
      <c r="S9" s="63"/>
      <c r="T9" s="63"/>
      <c r="U9" s="55"/>
      <c r="V9" s="55"/>
      <c r="W9" s="55"/>
      <c r="X9" s="55"/>
      <c r="Y9" s="55"/>
      <c r="Z9" s="55"/>
      <c r="AA9" s="55"/>
      <c r="AB9" s="55"/>
      <c r="AC9" s="55"/>
      <c r="AD9" s="55"/>
      <c r="AE9" s="55"/>
      <c r="AF9" s="55"/>
      <c r="AG9" s="55">
        <v>8014</v>
      </c>
      <c r="AH9" s="55"/>
      <c r="AI9" s="62">
        <f>AJ9+AN9</f>
        <v>0</v>
      </c>
      <c r="AJ9" s="62">
        <f>SUM(AK9:AM9)</f>
        <v>0</v>
      </c>
      <c r="AK9" s="62"/>
      <c r="AL9" s="62"/>
      <c r="AM9" s="62"/>
      <c r="AN9" s="62"/>
      <c r="AO9" s="62"/>
      <c r="AP9" s="55">
        <f>AQ9+AV9</f>
        <v>55</v>
      </c>
      <c r="AQ9" s="55">
        <f>SUM(AR9:AU9)</f>
        <v>55</v>
      </c>
      <c r="AR9" s="55">
        <v>55</v>
      </c>
      <c r="AS9" s="55"/>
      <c r="AT9" s="55"/>
      <c r="AU9" s="55"/>
      <c r="AV9" s="55"/>
      <c r="AW9" s="55"/>
      <c r="AX9" s="55"/>
      <c r="AY9" s="55" t="s">
        <v>333</v>
      </c>
      <c r="AZ9" s="55"/>
      <c r="BA9" s="55">
        <f>AP9</f>
        <v>55</v>
      </c>
      <c r="BB9" s="55">
        <f>AI9</f>
        <v>0</v>
      </c>
      <c r="BC9" s="55">
        <f>BA9-BB9</f>
        <v>55</v>
      </c>
      <c r="BD9" s="55">
        <f>AW9-AO9</f>
        <v>0</v>
      </c>
      <c r="BE9" s="55">
        <f>SUM(BF9:BH9)</f>
        <v>55</v>
      </c>
      <c r="BF9" s="55">
        <f>AR9-AK9</f>
        <v>55</v>
      </c>
      <c r="BG9" s="55">
        <f>AT9-AL9</f>
        <v>0</v>
      </c>
      <c r="BH9" s="55">
        <f>AU9-AM9</f>
        <v>0</v>
      </c>
      <c r="BI9" s="55">
        <f>BC9-BE9</f>
        <v>0</v>
      </c>
      <c r="BJ9" s="55">
        <f>BD9</f>
        <v>0</v>
      </c>
      <c r="BK9" s="55">
        <f>J9+BC9</f>
        <v>55</v>
      </c>
      <c r="BL9" s="52">
        <f>SUM(BM9:BO9)</f>
        <v>55</v>
      </c>
      <c r="BM9" s="55">
        <f t="shared" si="0"/>
        <v>55</v>
      </c>
      <c r="BN9" s="55">
        <f t="shared" si="0"/>
        <v>0</v>
      </c>
      <c r="BO9" s="55">
        <f t="shared" si="0"/>
        <v>0</v>
      </c>
      <c r="BP9" s="55">
        <f t="shared" si="0"/>
        <v>0</v>
      </c>
      <c r="BQ9" s="55">
        <f t="shared" si="0"/>
        <v>0</v>
      </c>
      <c r="BS9" s="69"/>
    </row>
  </sheetData>
  <sheetProtection/>
  <mergeCells count="61">
    <mergeCell ref="J5:J7"/>
    <mergeCell ref="K5:K7"/>
    <mergeCell ref="Z6:Z7"/>
    <mergeCell ref="AI6:AI7"/>
    <mergeCell ref="AA6:AB6"/>
    <mergeCell ref="AC6:AD6"/>
    <mergeCell ref="AE6:AF6"/>
    <mergeCell ref="AG6:AH6"/>
    <mergeCell ref="Q6:R6"/>
    <mergeCell ref="S6:T6"/>
    <mergeCell ref="U6:V6"/>
    <mergeCell ref="W6:Y6"/>
    <mergeCell ref="L5:N6"/>
    <mergeCell ref="D4:G5"/>
    <mergeCell ref="E6:G6"/>
    <mergeCell ref="BM5:BO6"/>
    <mergeCell ref="BP5:BQ6"/>
    <mergeCell ref="AN6:AO6"/>
    <mergeCell ref="AQ6:AU6"/>
    <mergeCell ref="AV6:AW6"/>
    <mergeCell ref="BF6:BH6"/>
    <mergeCell ref="AP6:AP7"/>
    <mergeCell ref="AX6:AX7"/>
    <mergeCell ref="BA5:BA7"/>
    <mergeCell ref="BJ6:BJ7"/>
    <mergeCell ref="BI6:BI7"/>
    <mergeCell ref="BK5:BK7"/>
    <mergeCell ref="H4:H7"/>
    <mergeCell ref="I4:I7"/>
    <mergeCell ref="O5:P6"/>
    <mergeCell ref="BK4:BQ4"/>
    <mergeCell ref="AI5:AO5"/>
    <mergeCell ref="AP5:AW5"/>
    <mergeCell ref="BC5:BD5"/>
    <mergeCell ref="BE5:BH5"/>
    <mergeCell ref="BI5:BJ5"/>
    <mergeCell ref="AY4:AY7"/>
    <mergeCell ref="AZ4:AZ7"/>
    <mergeCell ref="AJ6:AM6"/>
    <mergeCell ref="BL5:BL7"/>
    <mergeCell ref="AE4:AH4"/>
    <mergeCell ref="BB5:BB7"/>
    <mergeCell ref="BC6:BC7"/>
    <mergeCell ref="BD6:BD7"/>
    <mergeCell ref="BE6:BE7"/>
    <mergeCell ref="AI4:AX4"/>
    <mergeCell ref="BA4:BJ4"/>
    <mergeCell ref="A1:C1"/>
    <mergeCell ref="A2:BQ2"/>
    <mergeCell ref="A3:F3"/>
    <mergeCell ref="I3:Y3"/>
    <mergeCell ref="AE3:AH3"/>
    <mergeCell ref="J4:P4"/>
    <mergeCell ref="Q4:T4"/>
    <mergeCell ref="U4:Z4"/>
    <mergeCell ref="AA4:AD4"/>
    <mergeCell ref="A4:A7"/>
    <mergeCell ref="B6:B7"/>
    <mergeCell ref="C6:C7"/>
    <mergeCell ref="D6:D7"/>
    <mergeCell ref="B4:C5"/>
  </mergeCells>
  <printOptions/>
  <pageMargins left="0.826388888888889" right="0.275" top="0.488888888888889" bottom="0.579166666666667" header="0.313888888888889" footer="0.313888888888889"/>
  <pageSetup fitToHeight="0" fitToWidth="1" horizontalDpi="600" verticalDpi="600" orientation="landscape" paperSize="8" scale="80"/>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29"/>
  <sheetViews>
    <sheetView zoomScalePageLayoutView="0" workbookViewId="0" topLeftCell="A1">
      <pane ySplit="7" topLeftCell="A8" activePane="bottomLeft" state="frozen"/>
      <selection pane="topLeft" activeCell="A1" sqref="A1"/>
      <selection pane="bottomLeft" activeCell="C35" sqref="C35"/>
    </sheetView>
  </sheetViews>
  <sheetFormatPr defaultColWidth="9.00390625" defaultRowHeight="13.5" outlineLevelRow="2"/>
  <cols>
    <col min="1" max="1" width="6.125" style="2" customWidth="1"/>
    <col min="2" max="2" width="7.125" style="2" customWidth="1"/>
    <col min="3" max="3" width="37.50390625" style="4" customWidth="1"/>
    <col min="4" max="4" width="31.50390625" style="4" customWidth="1"/>
    <col min="5" max="5" width="11.50390625" style="4" customWidth="1"/>
    <col min="6" max="6" width="20.375" style="4" customWidth="1"/>
    <col min="7" max="7" width="17.25390625" style="4" customWidth="1"/>
    <col min="8" max="8" width="6.125" style="2" customWidth="1"/>
    <col min="9" max="9" width="5.00390625" style="2" customWidth="1"/>
    <col min="10" max="10" width="9.625" style="2" customWidth="1"/>
    <col min="11" max="11" width="8.125" style="2" customWidth="1"/>
    <col min="12" max="12" width="4.75390625" style="2" customWidth="1"/>
    <col min="13" max="13" width="7.375" style="2" customWidth="1"/>
    <col min="14" max="14" width="8.75390625" style="2" customWidth="1"/>
    <col min="15" max="15" width="11.25390625" style="2" customWidth="1"/>
    <col min="16" max="16" width="11.00390625" style="2" customWidth="1"/>
    <col min="17" max="19" width="9.25390625" style="2" customWidth="1"/>
    <col min="20" max="20" width="13.25390625" style="2" customWidth="1"/>
    <col min="21" max="24" width="9.25390625" style="2" customWidth="1"/>
    <col min="25" max="16384" width="9.00390625" style="2" customWidth="1"/>
  </cols>
  <sheetData>
    <row r="1" spans="1:2" ht="24" customHeight="1">
      <c r="A1" s="261" t="s">
        <v>0</v>
      </c>
      <c r="B1" s="261"/>
    </row>
    <row r="2" spans="1:24" ht="20.25">
      <c r="A2" s="262" t="s">
        <v>1</v>
      </c>
      <c r="B2" s="262"/>
      <c r="C2" s="262"/>
      <c r="D2" s="262"/>
      <c r="E2" s="262"/>
      <c r="F2" s="262"/>
      <c r="G2" s="262"/>
      <c r="H2" s="262"/>
      <c r="I2" s="262"/>
      <c r="J2" s="262"/>
      <c r="K2" s="262"/>
      <c r="L2" s="262"/>
      <c r="M2" s="262"/>
      <c r="N2" s="262"/>
      <c r="O2" s="262"/>
      <c r="P2" s="262"/>
      <c r="Q2" s="262"/>
      <c r="R2" s="262"/>
      <c r="S2" s="262"/>
      <c r="T2" s="262"/>
      <c r="U2" s="262"/>
      <c r="V2" s="262"/>
      <c r="W2" s="262"/>
      <c r="X2" s="262"/>
    </row>
    <row r="3" spans="1:24" ht="12">
      <c r="A3" s="263"/>
      <c r="B3" s="263"/>
      <c r="C3" s="263"/>
      <c r="T3" s="166" t="s">
        <v>101</v>
      </c>
      <c r="U3" s="166"/>
      <c r="V3" s="166"/>
      <c r="W3" s="166"/>
      <c r="X3" s="166"/>
    </row>
    <row r="4" spans="1:24" s="1" customFormat="1" ht="12" customHeight="1">
      <c r="A4" s="240" t="s">
        <v>102</v>
      </c>
      <c r="B4" s="167" t="s">
        <v>232</v>
      </c>
      <c r="C4" s="167"/>
      <c r="D4" s="167" t="s">
        <v>2</v>
      </c>
      <c r="E4" s="167" t="s">
        <v>3</v>
      </c>
      <c r="F4" s="167"/>
      <c r="G4" s="167" t="s">
        <v>4</v>
      </c>
      <c r="H4" s="235" t="s">
        <v>5</v>
      </c>
      <c r="I4" s="235"/>
      <c r="J4" s="235"/>
      <c r="K4" s="235" t="s">
        <v>6</v>
      </c>
      <c r="L4" s="235"/>
      <c r="M4" s="235"/>
      <c r="N4" s="235" t="s">
        <v>7</v>
      </c>
      <c r="O4" s="235"/>
      <c r="P4" s="235"/>
      <c r="Q4" s="235"/>
      <c r="R4" s="235"/>
      <c r="S4" s="235"/>
      <c r="T4" s="235"/>
      <c r="U4" s="235"/>
      <c r="V4" s="235"/>
      <c r="W4" s="235"/>
      <c r="X4" s="235"/>
    </row>
    <row r="5" spans="1:24" s="1" customFormat="1" ht="12">
      <c r="A5" s="241"/>
      <c r="B5" s="167"/>
      <c r="C5" s="167"/>
      <c r="D5" s="167"/>
      <c r="E5" s="167"/>
      <c r="F5" s="167"/>
      <c r="G5" s="167"/>
      <c r="H5" s="235"/>
      <c r="I5" s="235"/>
      <c r="J5" s="235"/>
      <c r="K5" s="235"/>
      <c r="L5" s="235"/>
      <c r="M5" s="235"/>
      <c r="N5" s="235" t="s">
        <v>8</v>
      </c>
      <c r="O5" s="235" t="s">
        <v>9</v>
      </c>
      <c r="P5" s="235" t="s">
        <v>10</v>
      </c>
      <c r="Q5" s="235"/>
      <c r="R5" s="235"/>
      <c r="S5" s="235"/>
      <c r="T5" s="235"/>
      <c r="U5" s="235"/>
      <c r="V5" s="235"/>
      <c r="W5" s="235"/>
      <c r="X5" s="235"/>
    </row>
    <row r="6" spans="1:24" s="1" customFormat="1" ht="12" customHeight="1">
      <c r="A6" s="241"/>
      <c r="B6" s="240" t="s">
        <v>279</v>
      </c>
      <c r="C6" s="240" t="s">
        <v>244</v>
      </c>
      <c r="D6" s="167"/>
      <c r="E6" s="240" t="s">
        <v>11</v>
      </c>
      <c r="F6" s="240" t="s">
        <v>12</v>
      </c>
      <c r="G6" s="167"/>
      <c r="H6" s="244" t="s">
        <v>8</v>
      </c>
      <c r="I6" s="244" t="s">
        <v>13</v>
      </c>
      <c r="J6" s="244" t="s">
        <v>9</v>
      </c>
      <c r="K6" s="244" t="s">
        <v>8</v>
      </c>
      <c r="L6" s="244" t="s">
        <v>13</v>
      </c>
      <c r="M6" s="244" t="s">
        <v>9</v>
      </c>
      <c r="N6" s="235"/>
      <c r="O6" s="235"/>
      <c r="P6" s="264" t="s">
        <v>14</v>
      </c>
      <c r="Q6" s="14"/>
      <c r="R6" s="244" t="s">
        <v>15</v>
      </c>
      <c r="S6" s="244" t="s">
        <v>16</v>
      </c>
      <c r="T6" s="244" t="s">
        <v>17</v>
      </c>
      <c r="U6" s="244" t="s">
        <v>18</v>
      </c>
      <c r="V6" s="235" t="s">
        <v>19</v>
      </c>
      <c r="W6" s="235"/>
      <c r="X6" s="235"/>
    </row>
    <row r="7" spans="1:24" s="1" customFormat="1" ht="36">
      <c r="A7" s="242"/>
      <c r="B7" s="242"/>
      <c r="C7" s="242"/>
      <c r="D7" s="167"/>
      <c r="E7" s="242"/>
      <c r="F7" s="242"/>
      <c r="G7" s="167"/>
      <c r="H7" s="246"/>
      <c r="I7" s="246"/>
      <c r="J7" s="246"/>
      <c r="K7" s="246"/>
      <c r="L7" s="246"/>
      <c r="M7" s="246"/>
      <c r="N7" s="235"/>
      <c r="O7" s="235"/>
      <c r="P7" s="265"/>
      <c r="Q7" s="6" t="s">
        <v>20</v>
      </c>
      <c r="R7" s="246"/>
      <c r="S7" s="246"/>
      <c r="T7" s="246"/>
      <c r="U7" s="246"/>
      <c r="V7" s="6" t="s">
        <v>21</v>
      </c>
      <c r="W7" s="6" t="s">
        <v>15</v>
      </c>
      <c r="X7" s="6" t="s">
        <v>22</v>
      </c>
    </row>
    <row r="8" spans="1:24" ht="36" outlineLevel="2">
      <c r="A8" s="5" t="s">
        <v>268</v>
      </c>
      <c r="B8" s="5">
        <v>203220</v>
      </c>
      <c r="C8" s="16" t="s">
        <v>269</v>
      </c>
      <c r="D8" s="8" t="s">
        <v>40</v>
      </c>
      <c r="E8" s="8" t="s">
        <v>41</v>
      </c>
      <c r="F8" s="8" t="s">
        <v>27</v>
      </c>
      <c r="G8" s="8" t="s">
        <v>42</v>
      </c>
      <c r="H8" s="7">
        <v>191</v>
      </c>
      <c r="I8" s="5" t="s">
        <v>30</v>
      </c>
      <c r="J8" s="7">
        <v>40</v>
      </c>
      <c r="K8" s="5">
        <v>-191</v>
      </c>
      <c r="L8" s="5" t="s">
        <v>30</v>
      </c>
      <c r="M8" s="5">
        <v>-40</v>
      </c>
      <c r="N8" s="5">
        <f aca="true" t="shared" si="0" ref="N8:N23">H8+K8</f>
        <v>0</v>
      </c>
      <c r="O8" s="10">
        <f aca="true" t="shared" si="1" ref="O8:O23">J8+M8</f>
        <v>0</v>
      </c>
      <c r="P8" s="13"/>
      <c r="Q8" s="13"/>
      <c r="R8" s="13"/>
      <c r="S8" s="13"/>
      <c r="T8" s="13"/>
      <c r="U8" s="13"/>
      <c r="V8" s="11"/>
      <c r="W8" s="11"/>
      <c r="X8" s="11"/>
    </row>
    <row r="9" spans="1:24" ht="24" outlineLevel="2">
      <c r="A9" s="5" t="s">
        <v>268</v>
      </c>
      <c r="B9" s="5">
        <v>203220</v>
      </c>
      <c r="C9" s="16" t="s">
        <v>269</v>
      </c>
      <c r="D9" s="8" t="s">
        <v>43</v>
      </c>
      <c r="E9" s="8" t="s">
        <v>44</v>
      </c>
      <c r="F9" s="8" t="s">
        <v>45</v>
      </c>
      <c r="G9" s="8" t="s">
        <v>46</v>
      </c>
      <c r="H9" s="7">
        <v>5000</v>
      </c>
      <c r="I9" s="5" t="s">
        <v>47</v>
      </c>
      <c r="J9" s="7">
        <v>50</v>
      </c>
      <c r="K9" s="5">
        <v>-5000</v>
      </c>
      <c r="L9" s="5" t="s">
        <v>47</v>
      </c>
      <c r="M9" s="5">
        <v>-50</v>
      </c>
      <c r="N9" s="5">
        <f t="shared" si="0"/>
        <v>0</v>
      </c>
      <c r="O9" s="10">
        <f t="shared" si="1"/>
        <v>0</v>
      </c>
      <c r="P9" s="13"/>
      <c r="Q9" s="13"/>
      <c r="R9" s="13"/>
      <c r="S9" s="13"/>
      <c r="T9" s="13"/>
      <c r="U9" s="13"/>
      <c r="V9" s="11"/>
      <c r="W9" s="11"/>
      <c r="X9" s="11"/>
    </row>
    <row r="10" spans="1:24" ht="24" outlineLevel="2">
      <c r="A10" s="5" t="s">
        <v>268</v>
      </c>
      <c r="B10" s="5">
        <v>203220</v>
      </c>
      <c r="C10" s="16" t="s">
        <v>269</v>
      </c>
      <c r="D10" s="8" t="s">
        <v>43</v>
      </c>
      <c r="E10" s="8" t="s">
        <v>48</v>
      </c>
      <c r="F10" s="8" t="s">
        <v>49</v>
      </c>
      <c r="G10" s="8" t="s">
        <v>50</v>
      </c>
      <c r="H10" s="7">
        <v>5000</v>
      </c>
      <c r="I10" s="5" t="s">
        <v>47</v>
      </c>
      <c r="J10" s="7">
        <v>50</v>
      </c>
      <c r="K10" s="5">
        <v>-5000</v>
      </c>
      <c r="L10" s="5" t="s">
        <v>47</v>
      </c>
      <c r="M10" s="5">
        <v>-50</v>
      </c>
      <c r="N10" s="5">
        <f t="shared" si="0"/>
        <v>0</v>
      </c>
      <c r="O10" s="10">
        <f t="shared" si="1"/>
        <v>0</v>
      </c>
      <c r="P10" s="13"/>
      <c r="Q10" s="13"/>
      <c r="R10" s="13"/>
      <c r="S10" s="13"/>
      <c r="T10" s="13"/>
      <c r="U10" s="13"/>
      <c r="V10" s="11"/>
      <c r="W10" s="11"/>
      <c r="X10" s="11"/>
    </row>
    <row r="11" spans="1:24" ht="24" outlineLevel="2">
      <c r="A11" s="5" t="s">
        <v>268</v>
      </c>
      <c r="B11" s="5">
        <v>203220</v>
      </c>
      <c r="C11" s="16" t="s">
        <v>269</v>
      </c>
      <c r="D11" s="8" t="s">
        <v>51</v>
      </c>
      <c r="E11" s="8" t="s">
        <v>52</v>
      </c>
      <c r="F11" s="8" t="s">
        <v>53</v>
      </c>
      <c r="G11" s="8" t="s">
        <v>54</v>
      </c>
      <c r="H11" s="7"/>
      <c r="I11" s="5"/>
      <c r="J11" s="7"/>
      <c r="K11" s="5">
        <v>1</v>
      </c>
      <c r="L11" s="5" t="s">
        <v>29</v>
      </c>
      <c r="M11" s="5">
        <v>2.6</v>
      </c>
      <c r="N11" s="5">
        <f t="shared" si="0"/>
        <v>1</v>
      </c>
      <c r="O11" s="10">
        <f t="shared" si="1"/>
        <v>2.6</v>
      </c>
      <c r="P11" s="13"/>
      <c r="Q11" s="13"/>
      <c r="R11" s="13"/>
      <c r="S11" s="13"/>
      <c r="T11" s="13"/>
      <c r="U11" s="13">
        <v>2.6</v>
      </c>
      <c r="V11" s="11"/>
      <c r="W11" s="11"/>
      <c r="X11" s="11"/>
    </row>
    <row r="12" spans="1:24" ht="24" outlineLevel="2">
      <c r="A12" s="5" t="s">
        <v>268</v>
      </c>
      <c r="B12" s="5">
        <v>203220</v>
      </c>
      <c r="C12" s="16" t="s">
        <v>269</v>
      </c>
      <c r="D12" s="8" t="s">
        <v>55</v>
      </c>
      <c r="E12" s="8" t="s">
        <v>56</v>
      </c>
      <c r="F12" s="8" t="s">
        <v>33</v>
      </c>
      <c r="G12" s="8" t="s">
        <v>57</v>
      </c>
      <c r="H12" s="7"/>
      <c r="I12" s="5"/>
      <c r="J12" s="7"/>
      <c r="K12" s="5">
        <v>5</v>
      </c>
      <c r="L12" s="5" t="s">
        <v>28</v>
      </c>
      <c r="M12" s="5">
        <v>2.56</v>
      </c>
      <c r="N12" s="5">
        <f t="shared" si="0"/>
        <v>5</v>
      </c>
      <c r="O12" s="10">
        <f t="shared" si="1"/>
        <v>2.56</v>
      </c>
      <c r="P12" s="13"/>
      <c r="Q12" s="13"/>
      <c r="R12" s="13"/>
      <c r="S12" s="13"/>
      <c r="T12" s="13"/>
      <c r="U12" s="13">
        <v>2.56</v>
      </c>
      <c r="V12" s="11"/>
      <c r="W12" s="11"/>
      <c r="X12" s="11"/>
    </row>
    <row r="13" spans="1:24" ht="24" outlineLevel="2">
      <c r="A13" s="5" t="s">
        <v>268</v>
      </c>
      <c r="B13" s="5">
        <v>203220</v>
      </c>
      <c r="C13" s="16" t="s">
        <v>269</v>
      </c>
      <c r="D13" s="8" t="s">
        <v>58</v>
      </c>
      <c r="E13" s="8" t="s">
        <v>59</v>
      </c>
      <c r="F13" s="8" t="s">
        <v>60</v>
      </c>
      <c r="G13" s="8" t="s">
        <v>61</v>
      </c>
      <c r="H13" s="7"/>
      <c r="I13" s="5"/>
      <c r="J13" s="7"/>
      <c r="K13" s="5">
        <v>1</v>
      </c>
      <c r="L13" s="5" t="s">
        <v>28</v>
      </c>
      <c r="M13" s="5">
        <v>5</v>
      </c>
      <c r="N13" s="5">
        <f t="shared" si="0"/>
        <v>1</v>
      </c>
      <c r="O13" s="10">
        <f t="shared" si="1"/>
        <v>5</v>
      </c>
      <c r="P13" s="13"/>
      <c r="Q13" s="13"/>
      <c r="R13" s="13"/>
      <c r="S13" s="13"/>
      <c r="T13" s="13">
        <v>5</v>
      </c>
      <c r="U13" s="13"/>
      <c r="V13" s="11"/>
      <c r="W13" s="11"/>
      <c r="X13" s="11"/>
    </row>
    <row r="14" spans="1:24" ht="24" outlineLevel="2">
      <c r="A14" s="5" t="s">
        <v>268</v>
      </c>
      <c r="B14" s="5">
        <v>203220</v>
      </c>
      <c r="C14" s="16" t="s">
        <v>269</v>
      </c>
      <c r="D14" s="8" t="s">
        <v>62</v>
      </c>
      <c r="E14" s="8" t="s">
        <v>34</v>
      </c>
      <c r="F14" s="8" t="s">
        <v>63</v>
      </c>
      <c r="G14" s="8" t="s">
        <v>64</v>
      </c>
      <c r="H14" s="7"/>
      <c r="I14" s="5"/>
      <c r="J14" s="7"/>
      <c r="K14" s="5">
        <v>10</v>
      </c>
      <c r="L14" s="5" t="s">
        <v>28</v>
      </c>
      <c r="M14" s="5">
        <v>30</v>
      </c>
      <c r="N14" s="5">
        <f t="shared" si="0"/>
        <v>10</v>
      </c>
      <c r="O14" s="10">
        <f t="shared" si="1"/>
        <v>30</v>
      </c>
      <c r="P14" s="13"/>
      <c r="Q14" s="13"/>
      <c r="R14" s="13"/>
      <c r="S14" s="13"/>
      <c r="T14" s="13"/>
      <c r="U14" s="13"/>
      <c r="V14" s="11">
        <v>30</v>
      </c>
      <c r="W14" s="11"/>
      <c r="X14" s="11"/>
    </row>
    <row r="15" spans="1:24" ht="24" outlineLevel="2">
      <c r="A15" s="5" t="s">
        <v>268</v>
      </c>
      <c r="B15" s="5">
        <v>203220</v>
      </c>
      <c r="C15" s="16" t="s">
        <v>269</v>
      </c>
      <c r="D15" s="8" t="s">
        <v>65</v>
      </c>
      <c r="E15" s="8" t="s">
        <v>35</v>
      </c>
      <c r="F15" s="8" t="s">
        <v>31</v>
      </c>
      <c r="G15" s="8" t="s">
        <v>66</v>
      </c>
      <c r="H15" s="7"/>
      <c r="I15" s="5"/>
      <c r="J15" s="7"/>
      <c r="K15" s="5">
        <v>100</v>
      </c>
      <c r="L15" s="5" t="s">
        <v>28</v>
      </c>
      <c r="M15" s="5">
        <v>10</v>
      </c>
      <c r="N15" s="5">
        <f t="shared" si="0"/>
        <v>100</v>
      </c>
      <c r="O15" s="10">
        <f t="shared" si="1"/>
        <v>10</v>
      </c>
      <c r="P15" s="13"/>
      <c r="Q15" s="13"/>
      <c r="R15" s="13"/>
      <c r="S15" s="13"/>
      <c r="T15" s="13"/>
      <c r="U15" s="13"/>
      <c r="V15" s="11">
        <v>10</v>
      </c>
      <c r="W15" s="11"/>
      <c r="X15" s="11"/>
    </row>
    <row r="16" spans="1:24" ht="24" outlineLevel="2">
      <c r="A16" s="5" t="s">
        <v>268</v>
      </c>
      <c r="B16" s="5">
        <v>203220</v>
      </c>
      <c r="C16" s="16" t="s">
        <v>269</v>
      </c>
      <c r="D16" s="8" t="s">
        <v>67</v>
      </c>
      <c r="E16" s="8" t="s">
        <v>26</v>
      </c>
      <c r="F16" s="8" t="s">
        <v>23</v>
      </c>
      <c r="G16" s="8" t="s">
        <v>39</v>
      </c>
      <c r="H16" s="7"/>
      <c r="I16" s="5"/>
      <c r="J16" s="7"/>
      <c r="K16" s="5">
        <v>30</v>
      </c>
      <c r="L16" s="5" t="s">
        <v>24</v>
      </c>
      <c r="M16" s="5">
        <v>12</v>
      </c>
      <c r="N16" s="5">
        <f t="shared" si="0"/>
        <v>30</v>
      </c>
      <c r="O16" s="10">
        <f t="shared" si="1"/>
        <v>12</v>
      </c>
      <c r="P16" s="13"/>
      <c r="Q16" s="13"/>
      <c r="R16" s="13"/>
      <c r="S16" s="13"/>
      <c r="T16" s="13"/>
      <c r="U16" s="13"/>
      <c r="V16" s="11">
        <v>12</v>
      </c>
      <c r="W16" s="11"/>
      <c r="X16" s="11"/>
    </row>
    <row r="17" spans="1:24" ht="24" outlineLevel="2">
      <c r="A17" s="5" t="s">
        <v>268</v>
      </c>
      <c r="B17" s="5">
        <v>203220</v>
      </c>
      <c r="C17" s="16" t="s">
        <v>269</v>
      </c>
      <c r="D17" s="8" t="s">
        <v>68</v>
      </c>
      <c r="E17" s="8" t="s">
        <v>69</v>
      </c>
      <c r="F17" s="8" t="s">
        <v>38</v>
      </c>
      <c r="G17" s="8" t="s">
        <v>70</v>
      </c>
      <c r="H17" s="7"/>
      <c r="I17" s="5"/>
      <c r="J17" s="7"/>
      <c r="K17" s="5">
        <v>8</v>
      </c>
      <c r="L17" s="5" t="s">
        <v>24</v>
      </c>
      <c r="M17" s="5">
        <v>0.64</v>
      </c>
      <c r="N17" s="5">
        <f t="shared" si="0"/>
        <v>8</v>
      </c>
      <c r="O17" s="10">
        <f t="shared" si="1"/>
        <v>0.64</v>
      </c>
      <c r="P17" s="13"/>
      <c r="Q17" s="13"/>
      <c r="R17" s="13"/>
      <c r="S17" s="13"/>
      <c r="T17" s="13"/>
      <c r="U17" s="13"/>
      <c r="V17" s="11">
        <v>0.64</v>
      </c>
      <c r="W17" s="11"/>
      <c r="X17" s="11"/>
    </row>
    <row r="18" spans="1:24" ht="24" outlineLevel="2">
      <c r="A18" s="5" t="s">
        <v>268</v>
      </c>
      <c r="B18" s="5">
        <v>203220</v>
      </c>
      <c r="C18" s="16" t="s">
        <v>269</v>
      </c>
      <c r="D18" s="8" t="s">
        <v>71</v>
      </c>
      <c r="E18" s="8" t="s">
        <v>37</v>
      </c>
      <c r="F18" s="8" t="s">
        <v>72</v>
      </c>
      <c r="G18" s="8" t="s">
        <v>73</v>
      </c>
      <c r="H18" s="7"/>
      <c r="I18" s="5"/>
      <c r="J18" s="7"/>
      <c r="K18" s="5">
        <v>6</v>
      </c>
      <c r="L18" s="5" t="s">
        <v>24</v>
      </c>
      <c r="M18" s="5">
        <v>3</v>
      </c>
      <c r="N18" s="5">
        <f t="shared" si="0"/>
        <v>6</v>
      </c>
      <c r="O18" s="10">
        <f t="shared" si="1"/>
        <v>3</v>
      </c>
      <c r="P18" s="13"/>
      <c r="Q18" s="13"/>
      <c r="R18" s="13"/>
      <c r="S18" s="13"/>
      <c r="T18" s="13"/>
      <c r="U18" s="13"/>
      <c r="V18" s="11">
        <v>3</v>
      </c>
      <c r="W18" s="11"/>
      <c r="X18" s="11"/>
    </row>
    <row r="19" spans="1:24" ht="24" outlineLevel="2">
      <c r="A19" s="5" t="s">
        <v>268</v>
      </c>
      <c r="B19" s="5">
        <v>203220</v>
      </c>
      <c r="C19" s="16" t="s">
        <v>269</v>
      </c>
      <c r="D19" s="8" t="s">
        <v>74</v>
      </c>
      <c r="E19" s="8" t="s">
        <v>25</v>
      </c>
      <c r="F19" s="8" t="s">
        <v>75</v>
      </c>
      <c r="G19" s="8" t="s">
        <v>76</v>
      </c>
      <c r="H19" s="7"/>
      <c r="I19" s="5"/>
      <c r="J19" s="7"/>
      <c r="K19" s="5">
        <v>1</v>
      </c>
      <c r="L19" s="5" t="s">
        <v>24</v>
      </c>
      <c r="M19" s="5">
        <v>0.3</v>
      </c>
      <c r="N19" s="5">
        <f t="shared" si="0"/>
        <v>1</v>
      </c>
      <c r="O19" s="10">
        <f t="shared" si="1"/>
        <v>0.3</v>
      </c>
      <c r="P19" s="13"/>
      <c r="Q19" s="13"/>
      <c r="R19" s="13"/>
      <c r="S19" s="13"/>
      <c r="T19" s="13"/>
      <c r="U19" s="13"/>
      <c r="V19" s="11">
        <v>0.3</v>
      </c>
      <c r="W19" s="11"/>
      <c r="X19" s="11"/>
    </row>
    <row r="20" spans="1:24" ht="24" outlineLevel="2">
      <c r="A20" s="5" t="s">
        <v>268</v>
      </c>
      <c r="B20" s="5">
        <v>203220</v>
      </c>
      <c r="C20" s="16" t="s">
        <v>269</v>
      </c>
      <c r="D20" s="8" t="s">
        <v>77</v>
      </c>
      <c r="E20" s="8" t="s">
        <v>25</v>
      </c>
      <c r="F20" s="8" t="s">
        <v>78</v>
      </c>
      <c r="G20" s="8" t="s">
        <v>79</v>
      </c>
      <c r="H20" s="7"/>
      <c r="I20" s="5"/>
      <c r="J20" s="7"/>
      <c r="K20" s="5">
        <v>4</v>
      </c>
      <c r="L20" s="5" t="s">
        <v>24</v>
      </c>
      <c r="M20" s="5">
        <v>2.8</v>
      </c>
      <c r="N20" s="5">
        <f t="shared" si="0"/>
        <v>4</v>
      </c>
      <c r="O20" s="10">
        <f t="shared" si="1"/>
        <v>2.8</v>
      </c>
      <c r="P20" s="13"/>
      <c r="Q20" s="13"/>
      <c r="R20" s="13"/>
      <c r="S20" s="13"/>
      <c r="T20" s="13"/>
      <c r="U20" s="13"/>
      <c r="V20" s="11">
        <v>2.8</v>
      </c>
      <c r="W20" s="11"/>
      <c r="X20" s="11"/>
    </row>
    <row r="21" spans="1:24" ht="24" outlineLevel="2">
      <c r="A21" s="5" t="s">
        <v>268</v>
      </c>
      <c r="B21" s="5">
        <v>203220</v>
      </c>
      <c r="C21" s="16" t="s">
        <v>269</v>
      </c>
      <c r="D21" s="8" t="s">
        <v>80</v>
      </c>
      <c r="E21" s="8" t="s">
        <v>25</v>
      </c>
      <c r="F21" s="8" t="s">
        <v>78</v>
      </c>
      <c r="G21" s="8" t="s">
        <v>81</v>
      </c>
      <c r="H21" s="7"/>
      <c r="I21" s="5"/>
      <c r="J21" s="7"/>
      <c r="K21" s="5">
        <v>10</v>
      </c>
      <c r="L21" s="5" t="s">
        <v>24</v>
      </c>
      <c r="M21" s="5">
        <v>10</v>
      </c>
      <c r="N21" s="5">
        <f t="shared" si="0"/>
        <v>10</v>
      </c>
      <c r="O21" s="10">
        <f t="shared" si="1"/>
        <v>10</v>
      </c>
      <c r="P21" s="13"/>
      <c r="Q21" s="13"/>
      <c r="R21" s="13"/>
      <c r="S21" s="13"/>
      <c r="T21" s="13"/>
      <c r="U21" s="13"/>
      <c r="V21" s="11">
        <v>10</v>
      </c>
      <c r="W21" s="11"/>
      <c r="X21" s="11"/>
    </row>
    <row r="22" spans="1:24" ht="24" outlineLevel="2">
      <c r="A22" s="5" t="s">
        <v>268</v>
      </c>
      <c r="B22" s="5">
        <v>203220</v>
      </c>
      <c r="C22" s="16" t="s">
        <v>269</v>
      </c>
      <c r="D22" s="8" t="s">
        <v>82</v>
      </c>
      <c r="E22" s="8" t="s">
        <v>83</v>
      </c>
      <c r="F22" s="8" t="s">
        <v>84</v>
      </c>
      <c r="G22" s="8" t="s">
        <v>85</v>
      </c>
      <c r="H22" s="7"/>
      <c r="I22" s="5"/>
      <c r="J22" s="7"/>
      <c r="K22" s="5">
        <v>2</v>
      </c>
      <c r="L22" s="5" t="s">
        <v>28</v>
      </c>
      <c r="M22" s="5">
        <v>2</v>
      </c>
      <c r="N22" s="5">
        <f t="shared" si="0"/>
        <v>2</v>
      </c>
      <c r="O22" s="10">
        <f t="shared" si="1"/>
        <v>2</v>
      </c>
      <c r="P22" s="13"/>
      <c r="Q22" s="13"/>
      <c r="R22" s="13"/>
      <c r="S22" s="13"/>
      <c r="T22" s="13"/>
      <c r="U22" s="13"/>
      <c r="V22" s="11">
        <v>2</v>
      </c>
      <c r="W22" s="11"/>
      <c r="X22" s="11"/>
    </row>
    <row r="23" spans="1:24" ht="24" outlineLevel="2">
      <c r="A23" s="5" t="s">
        <v>268</v>
      </c>
      <c r="B23" s="5">
        <v>203220</v>
      </c>
      <c r="C23" s="16" t="s">
        <v>269</v>
      </c>
      <c r="D23" s="8" t="s">
        <v>86</v>
      </c>
      <c r="E23" s="8" t="s">
        <v>87</v>
      </c>
      <c r="F23" s="8" t="s">
        <v>32</v>
      </c>
      <c r="G23" s="8" t="s">
        <v>88</v>
      </c>
      <c r="H23" s="7"/>
      <c r="I23" s="5"/>
      <c r="J23" s="7"/>
      <c r="K23" s="5">
        <v>2</v>
      </c>
      <c r="L23" s="5" t="s">
        <v>24</v>
      </c>
      <c r="M23" s="5">
        <v>1.6</v>
      </c>
      <c r="N23" s="5">
        <f t="shared" si="0"/>
        <v>2</v>
      </c>
      <c r="O23" s="10">
        <f t="shared" si="1"/>
        <v>1.6</v>
      </c>
      <c r="P23" s="13"/>
      <c r="Q23" s="13"/>
      <c r="R23" s="13"/>
      <c r="S23" s="13"/>
      <c r="T23" s="13"/>
      <c r="U23" s="13"/>
      <c r="V23" s="11">
        <v>1.6</v>
      </c>
      <c r="W23" s="11"/>
      <c r="X23" s="11"/>
    </row>
    <row r="24" spans="1:24" ht="12" outlineLevel="1">
      <c r="A24" s="5"/>
      <c r="B24" s="5"/>
      <c r="C24" s="19" t="s">
        <v>89</v>
      </c>
      <c r="D24" s="8"/>
      <c r="E24" s="8"/>
      <c r="F24" s="8"/>
      <c r="G24" s="8"/>
      <c r="H24" s="7"/>
      <c r="I24" s="5"/>
      <c r="J24" s="7">
        <f>SUBTOTAL(9,J8:J23)</f>
        <v>140</v>
      </c>
      <c r="K24" s="5"/>
      <c r="L24" s="5"/>
      <c r="M24" s="5">
        <f>SUBTOTAL(9,M8:M23)</f>
        <v>-57.50000000000001</v>
      </c>
      <c r="N24" s="5"/>
      <c r="O24" s="10">
        <f aca="true" t="shared" si="2" ref="O24:X24">SUBTOTAL(9,O8:O23)</f>
        <v>82.49999999999999</v>
      </c>
      <c r="P24" s="13">
        <f t="shared" si="2"/>
        <v>0</v>
      </c>
      <c r="Q24" s="13">
        <f t="shared" si="2"/>
        <v>0</v>
      </c>
      <c r="R24" s="13">
        <f t="shared" si="2"/>
        <v>0</v>
      </c>
      <c r="S24" s="13">
        <f t="shared" si="2"/>
        <v>0</v>
      </c>
      <c r="T24" s="13">
        <f t="shared" si="2"/>
        <v>5</v>
      </c>
      <c r="U24" s="13">
        <f t="shared" si="2"/>
        <v>5.16</v>
      </c>
      <c r="V24" s="11">
        <f t="shared" si="2"/>
        <v>72.33999999999999</v>
      </c>
      <c r="W24" s="11">
        <f t="shared" si="2"/>
        <v>0</v>
      </c>
      <c r="X24" s="11">
        <f t="shared" si="2"/>
        <v>0</v>
      </c>
    </row>
    <row r="25" spans="1:24" ht="24" outlineLevel="2">
      <c r="A25" s="7" t="s">
        <v>268</v>
      </c>
      <c r="B25" s="12">
        <v>203220</v>
      </c>
      <c r="C25" s="8" t="s">
        <v>90</v>
      </c>
      <c r="D25" s="8" t="s">
        <v>91</v>
      </c>
      <c r="E25" s="8"/>
      <c r="F25" s="8" t="s">
        <v>33</v>
      </c>
      <c r="G25" s="8" t="s">
        <v>92</v>
      </c>
      <c r="H25" s="7">
        <v>220</v>
      </c>
      <c r="I25" s="7" t="s">
        <v>30</v>
      </c>
      <c r="J25" s="7">
        <v>8</v>
      </c>
      <c r="K25" s="7"/>
      <c r="L25" s="7"/>
      <c r="M25" s="7"/>
      <c r="N25" s="5">
        <f>H25+K25</f>
        <v>220</v>
      </c>
      <c r="O25" s="10">
        <f>J25+M25</f>
        <v>8</v>
      </c>
      <c r="P25" s="7">
        <v>0</v>
      </c>
      <c r="Q25" s="7">
        <v>0</v>
      </c>
      <c r="R25" s="7">
        <v>0</v>
      </c>
      <c r="S25" s="7">
        <v>0</v>
      </c>
      <c r="T25" s="7">
        <v>8</v>
      </c>
      <c r="U25" s="7">
        <v>0</v>
      </c>
      <c r="V25" s="7">
        <v>0</v>
      </c>
      <c r="W25" s="7"/>
      <c r="X25" s="7"/>
    </row>
    <row r="26" spans="1:24" ht="24" outlineLevel="2">
      <c r="A26" s="7" t="s">
        <v>268</v>
      </c>
      <c r="B26" s="12">
        <v>203220</v>
      </c>
      <c r="C26" s="8" t="s">
        <v>90</v>
      </c>
      <c r="D26" s="8" t="s">
        <v>91</v>
      </c>
      <c r="E26" s="8"/>
      <c r="F26" s="8" t="s">
        <v>93</v>
      </c>
      <c r="G26" s="8" t="s">
        <v>94</v>
      </c>
      <c r="H26" s="7">
        <v>220</v>
      </c>
      <c r="I26" s="7" t="s">
        <v>28</v>
      </c>
      <c r="J26" s="7">
        <v>22</v>
      </c>
      <c r="K26" s="7"/>
      <c r="L26" s="7"/>
      <c r="M26" s="7"/>
      <c r="N26" s="5">
        <f>H26+K26</f>
        <v>220</v>
      </c>
      <c r="O26" s="10">
        <f>J26+M26</f>
        <v>22</v>
      </c>
      <c r="P26" s="7">
        <v>0</v>
      </c>
      <c r="Q26" s="7">
        <v>0</v>
      </c>
      <c r="R26" s="7">
        <v>0</v>
      </c>
      <c r="S26" s="7">
        <v>0</v>
      </c>
      <c r="T26" s="7">
        <v>22</v>
      </c>
      <c r="U26" s="7">
        <v>0</v>
      </c>
      <c r="V26" s="7">
        <v>0</v>
      </c>
      <c r="W26" s="7"/>
      <c r="X26" s="7"/>
    </row>
    <row r="27" spans="1:24" ht="24" outlineLevel="2">
      <c r="A27" s="7" t="s">
        <v>268</v>
      </c>
      <c r="B27" s="12">
        <v>203220</v>
      </c>
      <c r="C27" s="8" t="s">
        <v>90</v>
      </c>
      <c r="D27" s="8" t="s">
        <v>95</v>
      </c>
      <c r="E27" s="8"/>
      <c r="F27" s="8" t="s">
        <v>36</v>
      </c>
      <c r="G27" s="8" t="s">
        <v>96</v>
      </c>
      <c r="H27" s="7">
        <v>230</v>
      </c>
      <c r="I27" s="7" t="s">
        <v>28</v>
      </c>
      <c r="J27" s="7">
        <v>5</v>
      </c>
      <c r="K27" s="7"/>
      <c r="L27" s="7"/>
      <c r="M27" s="7"/>
      <c r="N27" s="5">
        <f>H27+K27</f>
        <v>230</v>
      </c>
      <c r="O27" s="10">
        <f>J27+M27</f>
        <v>5</v>
      </c>
      <c r="P27" s="7">
        <v>0</v>
      </c>
      <c r="Q27" s="7">
        <v>0</v>
      </c>
      <c r="R27" s="7">
        <v>0</v>
      </c>
      <c r="S27" s="7">
        <v>0</v>
      </c>
      <c r="T27" s="7">
        <v>0</v>
      </c>
      <c r="U27" s="7">
        <v>0</v>
      </c>
      <c r="V27" s="7">
        <v>5</v>
      </c>
      <c r="W27" s="7"/>
      <c r="X27" s="7"/>
    </row>
    <row r="28" spans="1:24" ht="24" outlineLevel="2">
      <c r="A28" s="7" t="s">
        <v>268</v>
      </c>
      <c r="B28" s="12">
        <v>203220</v>
      </c>
      <c r="C28" s="8" t="s">
        <v>90</v>
      </c>
      <c r="D28" s="8" t="s">
        <v>95</v>
      </c>
      <c r="E28" s="8"/>
      <c r="F28" s="8" t="s">
        <v>36</v>
      </c>
      <c r="G28" s="8" t="s">
        <v>97</v>
      </c>
      <c r="H28" s="7">
        <v>90</v>
      </c>
      <c r="I28" s="7" t="s">
        <v>28</v>
      </c>
      <c r="J28" s="7">
        <v>2</v>
      </c>
      <c r="K28" s="7"/>
      <c r="L28" s="7"/>
      <c r="M28" s="7"/>
      <c r="N28" s="5">
        <f>H28+K28</f>
        <v>90</v>
      </c>
      <c r="O28" s="10">
        <f>J28+M28</f>
        <v>2</v>
      </c>
      <c r="P28" s="7">
        <v>0</v>
      </c>
      <c r="Q28" s="7">
        <v>0</v>
      </c>
      <c r="R28" s="7">
        <v>0</v>
      </c>
      <c r="S28" s="7">
        <v>0</v>
      </c>
      <c r="T28" s="7">
        <v>0</v>
      </c>
      <c r="U28" s="7">
        <v>0</v>
      </c>
      <c r="V28" s="7">
        <v>2</v>
      </c>
      <c r="W28" s="7"/>
      <c r="X28" s="7"/>
    </row>
    <row r="29" spans="1:24" ht="12" outlineLevel="1">
      <c r="A29" s="7"/>
      <c r="B29" s="12"/>
      <c r="C29" s="9" t="s">
        <v>98</v>
      </c>
      <c r="D29" s="8"/>
      <c r="E29" s="8"/>
      <c r="F29" s="8"/>
      <c r="G29" s="8"/>
      <c r="H29" s="7"/>
      <c r="I29" s="7"/>
      <c r="J29" s="7">
        <f>SUBTOTAL(9,J25:J28)</f>
        <v>37</v>
      </c>
      <c r="K29" s="7"/>
      <c r="L29" s="7"/>
      <c r="M29" s="7">
        <f>SUBTOTAL(9,M25:M28)</f>
        <v>0</v>
      </c>
      <c r="N29" s="5"/>
      <c r="O29" s="10">
        <f aca="true" t="shared" si="3" ref="O29:X29">SUBTOTAL(9,O25:O28)</f>
        <v>37</v>
      </c>
      <c r="P29" s="7">
        <f t="shared" si="3"/>
        <v>0</v>
      </c>
      <c r="Q29" s="7">
        <f t="shared" si="3"/>
        <v>0</v>
      </c>
      <c r="R29" s="7">
        <f t="shared" si="3"/>
        <v>0</v>
      </c>
      <c r="S29" s="7">
        <f t="shared" si="3"/>
        <v>0</v>
      </c>
      <c r="T29" s="7">
        <f t="shared" si="3"/>
        <v>30</v>
      </c>
      <c r="U29" s="7">
        <f t="shared" si="3"/>
        <v>0</v>
      </c>
      <c r="V29" s="7">
        <f t="shared" si="3"/>
        <v>7</v>
      </c>
      <c r="W29" s="7">
        <f t="shared" si="3"/>
        <v>0</v>
      </c>
      <c r="X29" s="7">
        <f t="shared" si="3"/>
        <v>0</v>
      </c>
    </row>
  </sheetData>
  <sheetProtection/>
  <mergeCells count="31">
    <mergeCell ref="H6:H7"/>
    <mergeCell ref="U6:U7"/>
    <mergeCell ref="B4:C5"/>
    <mergeCell ref="E4:F5"/>
    <mergeCell ref="H4:J5"/>
    <mergeCell ref="K4:M5"/>
    <mergeCell ref="O5:O7"/>
    <mergeCell ref="P6:P7"/>
    <mergeCell ref="R6:R7"/>
    <mergeCell ref="S6:S7"/>
    <mergeCell ref="L6:L7"/>
    <mergeCell ref="P5:X5"/>
    <mergeCell ref="V6:X6"/>
    <mergeCell ref="F6:F7"/>
    <mergeCell ref="G4:G7"/>
    <mergeCell ref="M6:M7"/>
    <mergeCell ref="N5:N7"/>
    <mergeCell ref="A1:B1"/>
    <mergeCell ref="A2:X2"/>
    <mergeCell ref="A3:C3"/>
    <mergeCell ref="T3:X3"/>
    <mergeCell ref="N4:X4"/>
    <mergeCell ref="I6:I7"/>
    <mergeCell ref="J6:J7"/>
    <mergeCell ref="K6:K7"/>
    <mergeCell ref="A4:A7"/>
    <mergeCell ref="B6:B7"/>
    <mergeCell ref="C6:C7"/>
    <mergeCell ref="D4:D7"/>
    <mergeCell ref="E6:E7"/>
    <mergeCell ref="T6:T7"/>
  </mergeCells>
  <printOptions/>
  <pageMargins left="1.22916666666667" right="0.6" top="0.26875" bottom="0.409027777777778" header="0.16875" footer="0.15625"/>
  <pageSetup fitToHeight="0" fitToWidth="1" horizontalDpi="600" verticalDpi="600" orientation="landscape" paperSize="8" scale="6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2016-10-27T02:06:00Z</cp:lastPrinted>
  <dcterms:created xsi:type="dcterms:W3CDTF">2006-09-16T00:00:00Z</dcterms:created>
  <dcterms:modified xsi:type="dcterms:W3CDTF">2016-12-07T10:00:11Z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